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6915" windowHeight="4680" firstSheet="3" activeTab="6"/>
  </bookViews>
  <sheets>
    <sheet name="Resuelto 1" sheetId="1" r:id="rId1"/>
    <sheet name="Para Resolver 1" sheetId="2" r:id="rId2"/>
    <sheet name="Ejercicio 1" sheetId="3" r:id="rId3"/>
    <sheet name="Ejercicio 2" sheetId="4" r:id="rId4"/>
    <sheet name="Para Resolver" sheetId="5" r:id="rId5"/>
    <sheet name="Resuelto" sheetId="6" r:id="rId6"/>
    <sheet name="Hoja1" sheetId="7" r:id="rId7"/>
  </sheets>
  <calcPr calcId="145621"/>
</workbook>
</file>

<file path=xl/calcChain.xml><?xml version="1.0" encoding="utf-8"?>
<calcChain xmlns="http://schemas.openxmlformats.org/spreadsheetml/2006/main">
  <c r="J16" i="7" l="1"/>
  <c r="J15" i="7"/>
  <c r="K12" i="7"/>
  <c r="K11" i="7"/>
  <c r="K10" i="7"/>
  <c r="K9" i="7"/>
  <c r="K8" i="7"/>
  <c r="K7" i="7"/>
  <c r="K6" i="7"/>
  <c r="J6" i="7"/>
  <c r="J11" i="7"/>
  <c r="J10" i="7"/>
  <c r="J9" i="7"/>
  <c r="J8" i="7"/>
  <c r="J7" i="7"/>
  <c r="C47" i="7"/>
  <c r="C46" i="7"/>
  <c r="C45" i="7"/>
  <c r="C44" i="7"/>
  <c r="C43" i="7"/>
  <c r="B40" i="7"/>
  <c r="I12" i="7"/>
  <c r="I7" i="7"/>
  <c r="I8" i="7"/>
  <c r="I9" i="7"/>
  <c r="I10" i="7"/>
  <c r="I11" i="7"/>
  <c r="I6" i="7"/>
  <c r="B37" i="7"/>
  <c r="C35" i="7"/>
  <c r="C34" i="7"/>
  <c r="C33" i="7"/>
  <c r="C32" i="7"/>
  <c r="B30" i="7"/>
  <c r="C27" i="7"/>
  <c r="C26" i="7"/>
  <c r="C25" i="7"/>
  <c r="C24" i="7"/>
  <c r="B22" i="7"/>
  <c r="E22" i="7"/>
  <c r="D22" i="7"/>
  <c r="C22" i="7"/>
  <c r="B19" i="7"/>
  <c r="B18" i="7"/>
  <c r="B17" i="7"/>
  <c r="C16" i="7"/>
  <c r="D15" i="7"/>
  <c r="C15" i="7"/>
  <c r="B15" i="7"/>
  <c r="A15" i="7"/>
  <c r="H11" i="7"/>
  <c r="H10" i="7"/>
  <c r="H9" i="7"/>
  <c r="H8" i="7"/>
  <c r="H7" i="7"/>
  <c r="H6" i="7"/>
  <c r="G11" i="7"/>
  <c r="G10" i="7"/>
  <c r="G9" i="7"/>
  <c r="G8" i="7"/>
  <c r="E13" i="7"/>
  <c r="G7" i="7" s="1"/>
  <c r="F11" i="7"/>
  <c r="F10" i="7"/>
  <c r="F9" i="7"/>
  <c r="F8" i="7"/>
  <c r="F7" i="7"/>
  <c r="F13" i="7" s="1"/>
  <c r="D6" i="7"/>
  <c r="D7" i="7"/>
  <c r="D8" i="7"/>
  <c r="D9" i="7"/>
  <c r="D10" i="7"/>
  <c r="D11" i="7"/>
  <c r="G6" i="7" l="1"/>
  <c r="D11" i="2"/>
  <c r="D4" i="2"/>
  <c r="H10" i="2" l="1"/>
  <c r="H9" i="2"/>
  <c r="G6" i="2"/>
  <c r="G5" i="2"/>
  <c r="H8" i="2"/>
  <c r="H7" i="2"/>
  <c r="H6" i="2"/>
  <c r="H5" i="2"/>
  <c r="G10" i="2"/>
  <c r="G9" i="2"/>
  <c r="G8" i="2"/>
  <c r="G7" i="2"/>
  <c r="F10" i="2"/>
  <c r="F9" i="2"/>
  <c r="F8" i="2"/>
  <c r="F7" i="2"/>
  <c r="F6" i="2"/>
  <c r="F5" i="2"/>
  <c r="D10" i="2"/>
  <c r="D6" i="2"/>
  <c r="D7" i="2"/>
  <c r="D8" i="2"/>
  <c r="D9" i="2"/>
  <c r="D5" i="2"/>
  <c r="G6" i="1" l="1"/>
  <c r="G7" i="1"/>
  <c r="G8" i="1"/>
  <c r="G9" i="1"/>
  <c r="G10" i="1"/>
  <c r="G5" i="1"/>
  <c r="H5" i="1" s="1"/>
  <c r="D11" i="1"/>
  <c r="D4" i="1"/>
  <c r="D5" i="1"/>
  <c r="F5" i="1"/>
  <c r="D6" i="1"/>
  <c r="F6" i="1"/>
  <c r="D7" i="1"/>
  <c r="F7" i="1"/>
  <c r="D8" i="1"/>
  <c r="F8" i="1"/>
  <c r="D9" i="1"/>
  <c r="F9" i="1"/>
  <c r="D10" i="1"/>
  <c r="F10" i="1"/>
  <c r="H9" i="1" l="1"/>
  <c r="H6" i="1"/>
  <c r="H10" i="1" l="1"/>
  <c r="H7" i="1"/>
  <c r="H8" i="1"/>
</calcChain>
</file>

<file path=xl/sharedStrings.xml><?xml version="1.0" encoding="utf-8"?>
<sst xmlns="http://schemas.openxmlformats.org/spreadsheetml/2006/main" count="237" uniqueCount="123">
  <si>
    <t>EJEMPLO 1</t>
  </si>
  <si>
    <t>TABLA DE FRECUENCIA</t>
  </si>
  <si>
    <t>[41,47)</t>
  </si>
  <si>
    <t>[47,53)</t>
  </si>
  <si>
    <t>[53,59)</t>
  </si>
  <si>
    <t>[59,65)</t>
  </si>
  <si>
    <t>[65,71)</t>
  </si>
  <si>
    <t>[71,77)</t>
  </si>
  <si>
    <t>xi</t>
  </si>
  <si>
    <t>a</t>
  </si>
  <si>
    <t>b</t>
  </si>
  <si>
    <t>[a,b)</t>
  </si>
  <si>
    <t>fi</t>
  </si>
  <si>
    <t>Fi</t>
  </si>
  <si>
    <t>hi</t>
  </si>
  <si>
    <t>Hi</t>
  </si>
  <si>
    <t>[35,41)</t>
  </si>
  <si>
    <t>[77,83)</t>
  </si>
  <si>
    <t>Ejercicio 1</t>
  </si>
  <si>
    <t>1)</t>
  </si>
  <si>
    <t>ai= 5</t>
  </si>
  <si>
    <t>2)</t>
  </si>
  <si>
    <t>Tabla completa de Frecuencia</t>
  </si>
  <si>
    <t>3)</t>
  </si>
  <si>
    <t>4)</t>
  </si>
  <si>
    <t>Histograma</t>
  </si>
  <si>
    <t>Poligono</t>
  </si>
  <si>
    <t>Ejercicio 2</t>
  </si>
  <si>
    <t>Notas obtenidas por los estudiantes de grado octavo:</t>
  </si>
  <si>
    <t>ID</t>
  </si>
  <si>
    <t>Colegio 1</t>
  </si>
  <si>
    <t>Colegio 2</t>
  </si>
  <si>
    <t>Colegio 3</t>
  </si>
  <si>
    <t>1.4</t>
  </si>
  <si>
    <t>2.4</t>
  </si>
  <si>
    <t>2.5</t>
  </si>
  <si>
    <t>3.2</t>
  </si>
  <si>
    <t>4.2</t>
  </si>
  <si>
    <t>4.3</t>
  </si>
  <si>
    <t>1.3</t>
  </si>
  <si>
    <t>2.2</t>
  </si>
  <si>
    <t>1.6</t>
  </si>
  <si>
    <t>3.1</t>
  </si>
  <si>
    <t>4.1</t>
  </si>
  <si>
    <t>2.7</t>
  </si>
  <si>
    <t>3.6</t>
  </si>
  <si>
    <t>3.7</t>
  </si>
  <si>
    <t>2.3</t>
  </si>
  <si>
    <t>1.2</t>
  </si>
  <si>
    <t>1.1</t>
  </si>
  <si>
    <t>4.5</t>
  </si>
  <si>
    <t>4.6</t>
  </si>
  <si>
    <t>4.7</t>
  </si>
  <si>
    <t>3.8</t>
  </si>
  <si>
    <t>3.3</t>
  </si>
  <si>
    <t>2.1</t>
  </si>
  <si>
    <t>CALCULO DE ESTADISTICOS MAS USADOS</t>
  </si>
  <si>
    <t>COLEGIO 1</t>
  </si>
  <si>
    <t>COLEGIO 2</t>
  </si>
  <si>
    <t>COLEGIO 3</t>
  </si>
  <si>
    <t>MEDIA</t>
  </si>
  <si>
    <t>MEDIANA</t>
  </si>
  <si>
    <r>
      <t>la </t>
    </r>
    <r>
      <rPr>
        <b/>
        <sz val="10"/>
        <color rgb="FF000000"/>
        <rFont val="Arial"/>
        <family val="2"/>
      </rPr>
      <t>mediana</t>
    </r>
    <r>
      <rPr>
        <sz val="10"/>
        <color rgb="FF000000"/>
        <rFont val="Arial"/>
        <family val="2"/>
      </rPr>
      <t> representa el valor de la variable de posición central en un conjunto de datos ordenados</t>
    </r>
  </si>
  <si>
    <t>MODA</t>
  </si>
  <si>
    <t>la moda es el valor mas repetido d ela secuencia</t>
  </si>
  <si>
    <t>Los cuantiles suelen usarse por grupos que dividen la distribución en partes iguales; entendidas estas como intervalos que comprenden la misma proporción de valores. Los más usados son: Los Cuartiles, que dividen a la distribución en cuatro partes (corresponden a los cuantiles 0.25, 0.50 y 0.75)</t>
  </si>
  <si>
    <t>VARIANZA</t>
  </si>
  <si>
    <t>DESVIACION ESTANDAR</t>
  </si>
  <si>
    <t>RANGO</t>
  </si>
  <si>
    <r>
      <rPr>
        <b/>
        <sz val="10"/>
        <color rgb="FF000000"/>
        <rFont val="Arial"/>
        <family val="2"/>
      </rPr>
      <t>rango estadístico (R)</t>
    </r>
    <r>
      <rPr>
        <sz val="10"/>
        <color rgb="FF000000"/>
        <rFont val="Arial"/>
        <family val="2"/>
      </rPr>
      <t> o </t>
    </r>
    <r>
      <rPr>
        <b/>
        <sz val="10"/>
        <color rgb="FF000000"/>
        <rFont val="Arial"/>
        <family val="2"/>
      </rPr>
      <t>recorrido estadístico</t>
    </r>
    <r>
      <rPr>
        <sz val="10"/>
        <color rgb="FF000000"/>
        <rFont val="Arial"/>
        <family val="2"/>
      </rPr>
      <t> al </t>
    </r>
    <r>
      <rPr>
        <sz val="10"/>
        <color rgb="FF0B0080"/>
        <rFont val="Arial"/>
        <family val="2"/>
      </rPr>
      <t>intervalo</t>
    </r>
    <r>
      <rPr>
        <sz val="10"/>
        <color rgb="FF000000"/>
        <rFont val="Arial"/>
        <family val="2"/>
      </rPr>
      <t> a la </t>
    </r>
    <r>
      <rPr>
        <sz val="10"/>
        <color rgb="FF0B0080"/>
        <rFont val="Arial"/>
        <family val="2"/>
      </rPr>
      <t>diferencia</t>
    </r>
    <r>
      <rPr>
        <sz val="10"/>
        <color rgb="FF000000"/>
        <rFont val="Arial"/>
        <family val="2"/>
      </rPr>
      <t> entre el valor máximo y el valor mínimo; por ello, comparte </t>
    </r>
    <r>
      <rPr>
        <sz val="10"/>
        <color rgb="FF0B0080"/>
        <rFont val="Arial"/>
        <family val="2"/>
      </rPr>
      <t>unidades</t>
    </r>
    <r>
      <rPr>
        <sz val="10"/>
        <color rgb="FF000000"/>
        <rFont val="Arial"/>
        <family val="2"/>
      </rPr>
      <t> con los datos. Permite obtener una idea de la </t>
    </r>
    <r>
      <rPr>
        <sz val="10"/>
        <color rgb="FF0B0080"/>
        <rFont val="Arial"/>
        <family val="2"/>
      </rPr>
      <t>dispersión</t>
    </r>
    <r>
      <rPr>
        <sz val="10"/>
        <color rgb="FF000000"/>
        <rFont val="Arial"/>
        <family val="2"/>
      </rPr>
      <t> de los datos, cuanto mayor es el rango, más dispersos están los datos de un conjunto.</t>
    </r>
  </si>
  <si>
    <t>RANGO INTERCUARTIL</t>
  </si>
  <si>
    <t>Q3-Q1</t>
  </si>
  <si>
    <t>RANGO SEMICUARTIL</t>
  </si>
  <si>
    <t>INTERCU/2</t>
  </si>
  <si>
    <t>COEFICIENTE DE VARIACION</t>
  </si>
  <si>
    <t>Cv= DES/MEDIANA</t>
  </si>
  <si>
    <t>No. CARIES EN PACIENTES DE 12 AÑOS:</t>
  </si>
  <si>
    <t>CALCULO DE ESTADISTICOS</t>
  </si>
  <si>
    <t>CLINICA AMARILLA</t>
  </si>
  <si>
    <t>CLINICA AZUL</t>
  </si>
  <si>
    <t>CLINICA ROJA</t>
  </si>
  <si>
    <t xml:space="preserve">CLINICA AZUL </t>
  </si>
  <si>
    <t>[5,10)</t>
  </si>
  <si>
    <t>[10,15)</t>
  </si>
  <si>
    <t>[15,20)</t>
  </si>
  <si>
    <t>[20,25)</t>
  </si>
  <si>
    <t>[25,30)</t>
  </si>
  <si>
    <t>[30,35)</t>
  </si>
  <si>
    <t>[35,40)</t>
  </si>
  <si>
    <t>[40,45)</t>
  </si>
  <si>
    <t>[45,50)</t>
  </si>
  <si>
    <t>[50,55)</t>
  </si>
  <si>
    <t>[55,60)</t>
  </si>
  <si>
    <t>[60,65)</t>
  </si>
  <si>
    <t>[65,70)</t>
  </si>
  <si>
    <t>[70,75)</t>
  </si>
  <si>
    <t>[75,80)</t>
  </si>
  <si>
    <t>[80,85)</t>
  </si>
  <si>
    <t>[85,90)</t>
  </si>
  <si>
    <t>[90,95)</t>
  </si>
  <si>
    <t>[95,100)</t>
  </si>
  <si>
    <t>Ejemplo 2</t>
  </si>
  <si>
    <t>INTERVALO</t>
  </si>
  <si>
    <t>LI</t>
  </si>
  <si>
    <t>LS</t>
  </si>
  <si>
    <t>MARCA DE CLASE</t>
  </si>
  <si>
    <t>FRECUENCIA ABSOLUTA</t>
  </si>
  <si>
    <t>FRECUENCIA ABSOLUTA ACUMULADA</t>
  </si>
  <si>
    <t>FRECUENCIA RELATIVA</t>
  </si>
  <si>
    <t>FRECUENCIA RELATIVA ACUMULADA</t>
  </si>
  <si>
    <t>VARIACION</t>
  </si>
  <si>
    <t>(fi-fi-1)</t>
  </si>
  <si>
    <t>(fi-fi+1)</t>
  </si>
  <si>
    <t>N/2</t>
  </si>
  <si>
    <t>Fi-1</t>
  </si>
  <si>
    <t>MEDIANA 2</t>
  </si>
  <si>
    <t>MEDIANA 1</t>
  </si>
  <si>
    <t>xi*fi</t>
  </si>
  <si>
    <t>suma de todos los (xi*fi)/N</t>
  </si>
  <si>
    <t>CUARTIL</t>
  </si>
  <si>
    <t>KN/4</t>
  </si>
  <si>
    <t>xi-media</t>
  </si>
  <si>
    <t>(xi-media)2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</si>
</sst>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B008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2" fontId="0" fillId="0" borderId="0" xfId="0" applyNumberFormat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0" fontId="4" fillId="0" borderId="1" xfId="0" applyFont="1" applyBorder="1"/>
    <xf numFmtId="0" fontId="1" fillId="0" borderId="2" xfId="0" applyFont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/>
    <xf numFmtId="0" fontId="4" fillId="0" borderId="1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2" fontId="0" fillId="0" borderId="0" xfId="0" applyNumberForma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0" borderId="6" xfId="0" applyFont="1" applyFill="1" applyBorder="1"/>
    <xf numFmtId="0" fontId="1" fillId="11" borderId="1" xfId="0" applyFont="1" applyFill="1" applyBorder="1" applyAlignment="1">
      <alignment horizontal="center"/>
    </xf>
    <xf numFmtId="0" fontId="0" fillId="11" borderId="1" xfId="0" applyFill="1" applyBorder="1"/>
    <xf numFmtId="0" fontId="1" fillId="11" borderId="1" xfId="0" applyFont="1" applyFill="1" applyBorder="1"/>
    <xf numFmtId="0" fontId="0" fillId="1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1" fontId="0" fillId="2" borderId="1" xfId="0" applyNumberFormat="1" applyFill="1" applyBorder="1"/>
    <xf numFmtId="0" fontId="0" fillId="8" borderId="1" xfId="0" applyFill="1" applyBorder="1"/>
    <xf numFmtId="0" fontId="0" fillId="4" borderId="1" xfId="0" applyFill="1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HISTOGRAMA YPOLIGONO DE FRECUENCIAS SUPERPUESTOS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'Resuelto 1'!$E$4:$E$11</c:f>
              <c:strCache>
                <c:ptCount val="1"/>
                <c:pt idx="0">
                  <c:v>0 4 7 4 3 4 3 0</c:v>
                </c:pt>
              </c:strCache>
            </c:strRef>
          </c:tx>
          <c:invertIfNegative val="0"/>
          <c:cat>
            <c:numRef>
              <c:f>'Resuelto 1'!$D$4:$D$11</c:f>
              <c:numCache>
                <c:formatCode>General</c:formatCode>
                <c:ptCount val="8"/>
                <c:pt idx="0">
                  <c:v>38</c:v>
                </c:pt>
                <c:pt idx="1">
                  <c:v>44</c:v>
                </c:pt>
                <c:pt idx="2">
                  <c:v>50</c:v>
                </c:pt>
                <c:pt idx="3">
                  <c:v>56</c:v>
                </c:pt>
                <c:pt idx="4">
                  <c:v>62</c:v>
                </c:pt>
                <c:pt idx="5">
                  <c:v>68</c:v>
                </c:pt>
                <c:pt idx="6">
                  <c:v>74</c:v>
                </c:pt>
                <c:pt idx="7">
                  <c:v>80</c:v>
                </c:pt>
              </c:numCache>
            </c:numRef>
          </c:cat>
          <c:val>
            <c:numRef>
              <c:f>'Resuelto 1'!$E$4:$E$11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25888"/>
        <c:axId val="109927808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'Resuelto 1'!$E$4:$E$11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25888"/>
        <c:axId val="109927808"/>
      </c:lineChart>
      <c:catAx>
        <c:axId val="109925888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Marca</a:t>
                </a:r>
                <a:r>
                  <a:rPr lang="es-CO" baseline="0"/>
                  <a:t> de clase</a:t>
                </a:r>
                <a:endParaRPr lang="es-CO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927808"/>
        <c:crosses val="autoZero"/>
        <c:auto val="1"/>
        <c:lblAlgn val="ctr"/>
        <c:lblOffset val="100"/>
        <c:noMultiLvlLbl val="0"/>
      </c:catAx>
      <c:valAx>
        <c:axId val="109927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CO"/>
                  <a:t>Frecuencias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92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</xdr:row>
      <xdr:rowOff>166687</xdr:rowOff>
    </xdr:from>
    <xdr:to>
      <xdr:col>14</xdr:col>
      <xdr:colOff>104775</xdr:colOff>
      <xdr:row>16</xdr:row>
      <xdr:rowOff>52387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742950</xdr:colOff>
      <xdr:row>13</xdr:row>
      <xdr:rowOff>128587</xdr:rowOff>
    </xdr:from>
    <xdr:ext cx="1504950" cy="26770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10 CuadroTexto"/>
            <xdr:cNvSpPr txBox="1"/>
          </xdr:nvSpPr>
          <xdr:spPr>
            <a:xfrm>
              <a:off x="5314950" y="2605087"/>
              <a:ext cx="1504950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s-CO" sz="1100" i="1">
                          <a:latin typeface="Cambria Math"/>
                        </a:rPr>
                      </m:ctrlPr>
                    </m:sSupPr>
                    <m:e>
                      <m:r>
                        <a:rPr lang="es-CO" sz="1100" i="1">
                          <a:latin typeface="Cambria Math"/>
                          <a:ea typeface="Cambria Math"/>
                        </a:rPr>
                        <m:t>𝜎</m:t>
                      </m:r>
                    </m:e>
                    <m:sup>
                      <m:r>
                        <a:rPr lang="es-CO" sz="1100" b="0" i="1">
                          <a:latin typeface="Cambria Math"/>
                        </a:rPr>
                        <m:t>2</m:t>
                      </m:r>
                    </m:sup>
                  </m:sSup>
                  <m:r>
                    <a:rPr lang="es-CO" sz="1100" b="0" i="1">
                      <a:latin typeface="Cambria Math"/>
                    </a:rPr>
                    <m:t>=</m:t>
                  </m:r>
                </m:oMath>
              </a14:m>
              <a:r>
                <a:rPr lang="es-CO" sz="1100"/>
                <a:t>E (xi-media)2/N</a:t>
              </a:r>
            </a:p>
          </xdr:txBody>
        </xdr:sp>
      </mc:Choice>
      <mc:Fallback>
        <xdr:sp macro="" textlink="">
          <xdr:nvSpPr>
            <xdr:cNvPr id="11" name="10 CuadroTexto"/>
            <xdr:cNvSpPr txBox="1"/>
          </xdr:nvSpPr>
          <xdr:spPr>
            <a:xfrm>
              <a:off x="5314950" y="2605087"/>
              <a:ext cx="1504950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CO" sz="1100" i="0">
                  <a:latin typeface="Cambria Math"/>
                  <a:ea typeface="Cambria Math"/>
                </a:rPr>
                <a:t>𝜎^</a:t>
              </a:r>
              <a:r>
                <a:rPr lang="es-CO" sz="1100" b="0" i="0">
                  <a:latin typeface="Cambria Math"/>
                </a:rPr>
                <a:t>2=</a:t>
              </a:r>
              <a:r>
                <a:rPr lang="es-CO" sz="1100"/>
                <a:t>E (xi-media)2/N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E1" workbookViewId="0">
      <selection activeCell="P17" sqref="P17"/>
    </sheetView>
  </sheetViews>
  <sheetFormatPr baseColWidth="10" defaultRowHeight="15" x14ac:dyDescent="0.25"/>
  <cols>
    <col min="5" max="7" width="11.42578125" style="4"/>
  </cols>
  <sheetData>
    <row r="1" spans="1:10" x14ac:dyDescent="0.25">
      <c r="A1" t="s">
        <v>0</v>
      </c>
    </row>
    <row r="2" spans="1:10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3" customFormat="1" x14ac:dyDescent="0.25">
      <c r="A3" s="2" t="s">
        <v>11</v>
      </c>
      <c r="B3" s="3" t="s">
        <v>9</v>
      </c>
      <c r="C3" s="3" t="s">
        <v>10</v>
      </c>
      <c r="D3" s="3" t="s">
        <v>8</v>
      </c>
      <c r="E3" s="3" t="s">
        <v>12</v>
      </c>
      <c r="F3" s="3" t="s">
        <v>13</v>
      </c>
      <c r="G3" s="3" t="s">
        <v>14</v>
      </c>
      <c r="H3" s="3" t="s">
        <v>15</v>
      </c>
    </row>
    <row r="4" spans="1:10" s="3" customFormat="1" x14ac:dyDescent="0.25">
      <c r="A4" s="2" t="s">
        <v>16</v>
      </c>
      <c r="B4" s="3">
        <v>35</v>
      </c>
      <c r="C4" s="3">
        <v>41</v>
      </c>
      <c r="D4" s="3">
        <f>AVERAGE(B4:C4)</f>
        <v>38</v>
      </c>
      <c r="E4" s="3">
        <v>0</v>
      </c>
    </row>
    <row r="5" spans="1:10" x14ac:dyDescent="0.25">
      <c r="A5" s="1" t="s">
        <v>2</v>
      </c>
      <c r="B5">
        <v>41</v>
      </c>
      <c r="C5">
        <v>47</v>
      </c>
      <c r="D5" s="4">
        <f>AVERAGE(B5:C5)</f>
        <v>44</v>
      </c>
      <c r="E5" s="4">
        <v>4</v>
      </c>
      <c r="F5" s="4">
        <f>E5</f>
        <v>4</v>
      </c>
      <c r="G5" s="4">
        <f>E5/$E$12</f>
        <v>0.16</v>
      </c>
      <c r="H5" s="4">
        <f>G5</f>
        <v>0.16</v>
      </c>
    </row>
    <row r="6" spans="1:10" x14ac:dyDescent="0.25">
      <c r="A6" s="1" t="s">
        <v>3</v>
      </c>
      <c r="B6">
        <v>47</v>
      </c>
      <c r="C6">
        <v>53</v>
      </c>
      <c r="D6" s="4">
        <f t="shared" ref="D6:D11" si="0">AVERAGE(B6:C6)</f>
        <v>50</v>
      </c>
      <c r="E6" s="4">
        <v>7</v>
      </c>
      <c r="F6" s="4">
        <f>E6+E5</f>
        <v>11</v>
      </c>
      <c r="G6" s="4">
        <f t="shared" ref="G6:G10" si="1">E6/$E$12</f>
        <v>0.28000000000000003</v>
      </c>
      <c r="H6" s="4">
        <f>G6+G5</f>
        <v>0.44000000000000006</v>
      </c>
    </row>
    <row r="7" spans="1:10" x14ac:dyDescent="0.25">
      <c r="A7" s="1" t="s">
        <v>4</v>
      </c>
      <c r="B7">
        <v>53</v>
      </c>
      <c r="C7">
        <v>59</v>
      </c>
      <c r="D7" s="4">
        <f t="shared" si="0"/>
        <v>56</v>
      </c>
      <c r="E7" s="4">
        <v>4</v>
      </c>
      <c r="F7" s="4">
        <f>E7+E6+E5</f>
        <v>15</v>
      </c>
      <c r="G7" s="4">
        <f t="shared" si="1"/>
        <v>0.16</v>
      </c>
      <c r="H7" s="4">
        <f>G7+G6+G5</f>
        <v>0.60000000000000009</v>
      </c>
    </row>
    <row r="8" spans="1:10" x14ac:dyDescent="0.25">
      <c r="A8" s="1" t="s">
        <v>5</v>
      </c>
      <c r="B8">
        <v>59</v>
      </c>
      <c r="C8">
        <v>65</v>
      </c>
      <c r="D8" s="4">
        <f t="shared" si="0"/>
        <v>62</v>
      </c>
      <c r="E8" s="4">
        <v>3</v>
      </c>
      <c r="F8" s="4">
        <f>E8+E7+E6+E5</f>
        <v>18</v>
      </c>
      <c r="G8" s="4">
        <f t="shared" si="1"/>
        <v>0.12</v>
      </c>
      <c r="H8" s="4">
        <f>G8+G7+G6+G5</f>
        <v>0.72000000000000008</v>
      </c>
    </row>
    <row r="9" spans="1:10" x14ac:dyDescent="0.25">
      <c r="A9" s="1" t="s">
        <v>6</v>
      </c>
      <c r="B9">
        <v>65</v>
      </c>
      <c r="C9">
        <v>71</v>
      </c>
      <c r="D9" s="4">
        <f t="shared" si="0"/>
        <v>68</v>
      </c>
      <c r="E9" s="4">
        <v>4</v>
      </c>
      <c r="F9" s="4">
        <f>E9+E8+E7+E6+E5</f>
        <v>22</v>
      </c>
      <c r="G9" s="4">
        <f t="shared" si="1"/>
        <v>0.16</v>
      </c>
      <c r="H9" s="4">
        <f>G9+G8+G7+G6+G5</f>
        <v>0.88000000000000012</v>
      </c>
    </row>
    <row r="10" spans="1:10" x14ac:dyDescent="0.25">
      <c r="A10" s="1" t="s">
        <v>7</v>
      </c>
      <c r="B10">
        <v>71</v>
      </c>
      <c r="C10">
        <v>77</v>
      </c>
      <c r="D10" s="4">
        <f t="shared" si="0"/>
        <v>74</v>
      </c>
      <c r="E10" s="4">
        <v>3</v>
      </c>
      <c r="F10" s="4">
        <f>E10+E9+E8+E7+E6+E5</f>
        <v>25</v>
      </c>
      <c r="G10" s="4">
        <f t="shared" si="1"/>
        <v>0.12</v>
      </c>
      <c r="H10" s="4">
        <f>G10+G9+G8+G7+G6+G5</f>
        <v>1</v>
      </c>
    </row>
    <row r="11" spans="1:10" x14ac:dyDescent="0.25">
      <c r="A11" s="1" t="s">
        <v>17</v>
      </c>
      <c r="B11">
        <v>77</v>
      </c>
      <c r="C11">
        <v>83</v>
      </c>
      <c r="D11" s="4">
        <f t="shared" si="0"/>
        <v>80</v>
      </c>
      <c r="E11" s="4">
        <v>0</v>
      </c>
    </row>
    <row r="12" spans="1:10" x14ac:dyDescent="0.25">
      <c r="E12" s="4">
        <v>25</v>
      </c>
    </row>
  </sheetData>
  <mergeCells count="1">
    <mergeCell ref="A2:J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J13"/>
    </sheetView>
  </sheetViews>
  <sheetFormatPr baseColWidth="10" defaultRowHeight="15" x14ac:dyDescent="0.25"/>
  <cols>
    <col min="2" max="3" width="11.42578125" style="4"/>
  </cols>
  <sheetData>
    <row r="1" spans="1:10" x14ac:dyDescent="0.25">
      <c r="A1" t="s">
        <v>0</v>
      </c>
      <c r="E1" s="4"/>
      <c r="F1" s="4"/>
      <c r="G1" s="4"/>
    </row>
    <row r="2" spans="1:10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2" t="s">
        <v>11</v>
      </c>
      <c r="B3" s="27" t="s">
        <v>9</v>
      </c>
      <c r="C3" s="27" t="s">
        <v>10</v>
      </c>
      <c r="D3" s="3" t="s">
        <v>8</v>
      </c>
      <c r="E3" s="3" t="s">
        <v>12</v>
      </c>
      <c r="F3" s="3" t="s">
        <v>13</v>
      </c>
      <c r="G3" s="3" t="s">
        <v>14</v>
      </c>
      <c r="H3" s="3" t="s">
        <v>15</v>
      </c>
      <c r="I3" s="3"/>
      <c r="J3" s="3"/>
    </row>
    <row r="4" spans="1:10" s="32" customFormat="1" x14ac:dyDescent="0.25">
      <c r="A4" s="30" t="s">
        <v>16</v>
      </c>
      <c r="B4" s="31">
        <v>35</v>
      </c>
      <c r="C4" s="31">
        <v>41</v>
      </c>
      <c r="D4" s="31">
        <f>AVERAGE(B4:C4)</f>
        <v>38</v>
      </c>
      <c r="E4" s="31">
        <v>0</v>
      </c>
      <c r="F4" s="31">
        <v>0</v>
      </c>
      <c r="G4" s="31">
        <v>0</v>
      </c>
      <c r="H4" s="31">
        <v>0</v>
      </c>
      <c r="I4" s="31"/>
      <c r="J4" s="31"/>
    </row>
    <row r="5" spans="1:10" x14ac:dyDescent="0.25">
      <c r="A5" s="1" t="s">
        <v>2</v>
      </c>
      <c r="B5" s="4">
        <v>41</v>
      </c>
      <c r="C5" s="4">
        <v>47</v>
      </c>
      <c r="D5" s="4">
        <f>AVERAGE(B5:C5)</f>
        <v>44</v>
      </c>
      <c r="E5" s="4">
        <v>4</v>
      </c>
      <c r="F5" s="4">
        <f>E5</f>
        <v>4</v>
      </c>
      <c r="G5" s="4">
        <f>E5/F10</f>
        <v>0.16</v>
      </c>
      <c r="H5" s="4">
        <f>G5</f>
        <v>0.16</v>
      </c>
    </row>
    <row r="6" spans="1:10" x14ac:dyDescent="0.25">
      <c r="A6" s="1" t="s">
        <v>3</v>
      </c>
      <c r="B6" s="4">
        <v>47</v>
      </c>
      <c r="C6" s="4">
        <v>53</v>
      </c>
      <c r="D6" s="4">
        <f t="shared" ref="D6:D9" si="0">AVERAGE(B6:C6)</f>
        <v>50</v>
      </c>
      <c r="E6" s="4">
        <v>7</v>
      </c>
      <c r="F6" s="4">
        <f>E6+E5</f>
        <v>11</v>
      </c>
      <c r="G6" s="4">
        <f>E6/F10</f>
        <v>0.28000000000000003</v>
      </c>
      <c r="H6" s="4">
        <f>G6+H5</f>
        <v>0.44000000000000006</v>
      </c>
    </row>
    <row r="7" spans="1:10" x14ac:dyDescent="0.25">
      <c r="A7" s="1" t="s">
        <v>4</v>
      </c>
      <c r="B7" s="4">
        <v>53</v>
      </c>
      <c r="C7" s="4">
        <v>59</v>
      </c>
      <c r="D7" s="4">
        <f t="shared" si="0"/>
        <v>56</v>
      </c>
      <c r="E7" s="4">
        <v>4</v>
      </c>
      <c r="F7" s="4">
        <f>E7+F6</f>
        <v>15</v>
      </c>
      <c r="G7" s="4">
        <f>E7/F10</f>
        <v>0.16</v>
      </c>
      <c r="H7" s="4">
        <f>G7+H6</f>
        <v>0.60000000000000009</v>
      </c>
    </row>
    <row r="8" spans="1:10" x14ac:dyDescent="0.25">
      <c r="A8" s="1" t="s">
        <v>5</v>
      </c>
      <c r="B8" s="4">
        <v>59</v>
      </c>
      <c r="C8" s="4">
        <v>65</v>
      </c>
      <c r="D8" s="4">
        <f t="shared" si="0"/>
        <v>62</v>
      </c>
      <c r="E8" s="4">
        <v>3</v>
      </c>
      <c r="F8" s="4">
        <f>E8+F7</f>
        <v>18</v>
      </c>
      <c r="G8" s="4">
        <f>E8/F10</f>
        <v>0.12</v>
      </c>
      <c r="H8" s="4">
        <f>G8+H7</f>
        <v>0.72000000000000008</v>
      </c>
    </row>
    <row r="9" spans="1:10" x14ac:dyDescent="0.25">
      <c r="A9" s="1" t="s">
        <v>6</v>
      </c>
      <c r="B9" s="4">
        <v>65</v>
      </c>
      <c r="C9" s="4">
        <v>71</v>
      </c>
      <c r="D9" s="4">
        <f t="shared" si="0"/>
        <v>68</v>
      </c>
      <c r="E9" s="4">
        <v>4</v>
      </c>
      <c r="F9" s="4">
        <f>E9+F8</f>
        <v>22</v>
      </c>
      <c r="G9" s="4">
        <f>E9/F10</f>
        <v>0.16</v>
      </c>
      <c r="H9" s="4">
        <f>G9+H8</f>
        <v>0.88000000000000012</v>
      </c>
    </row>
    <row r="10" spans="1:10" x14ac:dyDescent="0.25">
      <c r="A10" s="1" t="s">
        <v>7</v>
      </c>
      <c r="B10" s="4">
        <v>71</v>
      </c>
      <c r="C10" s="4">
        <v>77</v>
      </c>
      <c r="D10" s="4">
        <f>AVERAGE(B10:C10)</f>
        <v>74</v>
      </c>
      <c r="E10" s="4">
        <v>3</v>
      </c>
      <c r="F10" s="4">
        <f>E10+F9</f>
        <v>25</v>
      </c>
      <c r="G10" s="4">
        <f>E10/F10</f>
        <v>0.12</v>
      </c>
      <c r="H10" s="4">
        <f>G10+H9</f>
        <v>1</v>
      </c>
    </row>
    <row r="11" spans="1:10" s="32" customFormat="1" x14ac:dyDescent="0.25">
      <c r="A11" s="33" t="s">
        <v>17</v>
      </c>
      <c r="B11" s="34">
        <v>77</v>
      </c>
      <c r="C11" s="34">
        <v>83</v>
      </c>
      <c r="D11" s="34">
        <f>AVERAGE(B11:C11)</f>
        <v>80</v>
      </c>
      <c r="E11" s="34">
        <v>0</v>
      </c>
      <c r="F11" s="34">
        <v>25</v>
      </c>
      <c r="G11" s="34">
        <v>0</v>
      </c>
      <c r="H11" s="34">
        <v>0</v>
      </c>
    </row>
    <row r="12" spans="1:10" x14ac:dyDescent="0.25">
      <c r="D12" s="23"/>
      <c r="E12" s="4"/>
      <c r="F12" s="4"/>
      <c r="G12" s="4"/>
      <c r="H12" s="23"/>
    </row>
  </sheetData>
  <mergeCells count="1">
    <mergeCell ref="A2:J2"/>
  </mergeCells>
  <pageMargins left="0.7" right="0.7" top="0.75" bottom="0.75" header="0.3" footer="0.3"/>
  <pageSetup orientation="portrait" r:id="rId1"/>
  <ignoredErrors>
    <ignoredError sqref="G5 G7:G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H17" sqref="H17"/>
    </sheetView>
  </sheetViews>
  <sheetFormatPr baseColWidth="10" defaultRowHeight="15" x14ac:dyDescent="0.25"/>
  <cols>
    <col min="1" max="1" width="11.42578125" style="23"/>
    <col min="4" max="4" width="3.7109375" customWidth="1"/>
    <col min="8" max="8" width="11.42578125" style="4"/>
  </cols>
  <sheetData>
    <row r="1" spans="1:8" x14ac:dyDescent="0.25">
      <c r="B1" t="s">
        <v>18</v>
      </c>
    </row>
    <row r="3" spans="1:8" x14ac:dyDescent="0.25">
      <c r="A3" s="23">
        <v>1</v>
      </c>
      <c r="B3" s="32">
        <v>5</v>
      </c>
      <c r="C3">
        <v>1</v>
      </c>
      <c r="D3" t="s">
        <v>19</v>
      </c>
      <c r="E3" t="s">
        <v>20</v>
      </c>
    </row>
    <row r="4" spans="1:8" x14ac:dyDescent="0.25">
      <c r="A4" s="23">
        <v>2</v>
      </c>
      <c r="B4" s="32">
        <v>5</v>
      </c>
      <c r="C4">
        <v>2</v>
      </c>
      <c r="D4" t="s">
        <v>21</v>
      </c>
      <c r="E4" t="s">
        <v>22</v>
      </c>
    </row>
    <row r="5" spans="1:8" x14ac:dyDescent="0.25">
      <c r="A5" s="23">
        <v>3</v>
      </c>
      <c r="B5" s="32">
        <v>5</v>
      </c>
      <c r="C5">
        <v>3</v>
      </c>
      <c r="D5" t="s">
        <v>23</v>
      </c>
      <c r="E5" t="s">
        <v>25</v>
      </c>
    </row>
    <row r="6" spans="1:8" x14ac:dyDescent="0.25">
      <c r="A6" s="23">
        <v>4</v>
      </c>
      <c r="B6" s="32">
        <v>5</v>
      </c>
      <c r="C6" s="23">
        <v>4</v>
      </c>
      <c r="D6" t="s">
        <v>24</v>
      </c>
      <c r="E6" t="s">
        <v>26</v>
      </c>
    </row>
    <row r="7" spans="1:8" x14ac:dyDescent="0.25">
      <c r="A7" s="23">
        <v>5</v>
      </c>
      <c r="B7" s="32">
        <v>5</v>
      </c>
      <c r="C7" s="23">
        <v>5</v>
      </c>
    </row>
    <row r="8" spans="1:8" x14ac:dyDescent="0.25">
      <c r="A8" s="23">
        <v>6</v>
      </c>
      <c r="B8" s="32">
        <v>5</v>
      </c>
      <c r="C8" s="23">
        <v>6</v>
      </c>
      <c r="H8" s="4" t="s">
        <v>12</v>
      </c>
    </row>
    <row r="9" spans="1:8" x14ac:dyDescent="0.25">
      <c r="A9" s="23">
        <v>7</v>
      </c>
      <c r="B9" s="32">
        <v>5</v>
      </c>
      <c r="C9" s="23">
        <v>7</v>
      </c>
      <c r="E9" t="s">
        <v>82</v>
      </c>
      <c r="H9" s="4">
        <v>35</v>
      </c>
    </row>
    <row r="10" spans="1:8" x14ac:dyDescent="0.25">
      <c r="A10" s="23">
        <v>8</v>
      </c>
      <c r="B10" s="32">
        <v>5</v>
      </c>
      <c r="C10" s="23">
        <v>8</v>
      </c>
      <c r="E10" t="s">
        <v>83</v>
      </c>
      <c r="H10" s="4">
        <v>15</v>
      </c>
    </row>
    <row r="11" spans="1:8" x14ac:dyDescent="0.25">
      <c r="A11" s="23">
        <v>9</v>
      </c>
      <c r="B11" s="32">
        <v>5</v>
      </c>
      <c r="C11" s="23">
        <v>9</v>
      </c>
      <c r="E11" t="s">
        <v>84</v>
      </c>
      <c r="H11" s="4">
        <v>7</v>
      </c>
    </row>
    <row r="12" spans="1:8" x14ac:dyDescent="0.25">
      <c r="A12" s="23">
        <v>10</v>
      </c>
      <c r="B12" s="32">
        <v>5</v>
      </c>
      <c r="C12" s="23">
        <v>10</v>
      </c>
      <c r="E12" t="s">
        <v>85</v>
      </c>
      <c r="H12" s="4">
        <v>7</v>
      </c>
    </row>
    <row r="13" spans="1:8" x14ac:dyDescent="0.25">
      <c r="A13" s="23">
        <v>11</v>
      </c>
      <c r="B13" s="32">
        <v>6</v>
      </c>
      <c r="C13" s="23">
        <v>11</v>
      </c>
      <c r="E13" t="s">
        <v>86</v>
      </c>
      <c r="H13" s="4">
        <v>9</v>
      </c>
    </row>
    <row r="14" spans="1:8" x14ac:dyDescent="0.25">
      <c r="A14" s="23">
        <v>12</v>
      </c>
      <c r="B14" s="32">
        <v>6</v>
      </c>
      <c r="C14" s="23">
        <v>12</v>
      </c>
      <c r="E14" t="s">
        <v>87</v>
      </c>
      <c r="H14" s="4">
        <v>2</v>
      </c>
    </row>
    <row r="15" spans="1:8" x14ac:dyDescent="0.25">
      <c r="A15" s="23">
        <v>13</v>
      </c>
      <c r="B15" s="32">
        <v>6</v>
      </c>
      <c r="C15" s="23">
        <v>13</v>
      </c>
      <c r="E15" t="s">
        <v>88</v>
      </c>
      <c r="H15" s="4">
        <v>2</v>
      </c>
    </row>
    <row r="16" spans="1:8" x14ac:dyDescent="0.25">
      <c r="A16" s="23">
        <v>14</v>
      </c>
      <c r="B16" s="32">
        <v>6</v>
      </c>
      <c r="C16" s="23">
        <v>14</v>
      </c>
      <c r="E16" t="s">
        <v>89</v>
      </c>
      <c r="H16" s="4">
        <v>5</v>
      </c>
    </row>
    <row r="17" spans="1:8" x14ac:dyDescent="0.25">
      <c r="A17" s="23">
        <v>15</v>
      </c>
      <c r="B17" s="32">
        <v>6</v>
      </c>
      <c r="C17" s="23">
        <v>15</v>
      </c>
      <c r="E17" t="s">
        <v>90</v>
      </c>
      <c r="H17" s="4">
        <v>5</v>
      </c>
    </row>
    <row r="18" spans="1:8" x14ac:dyDescent="0.25">
      <c r="A18" s="23">
        <v>16</v>
      </c>
      <c r="B18" s="32">
        <v>7</v>
      </c>
      <c r="C18" s="23">
        <v>16</v>
      </c>
      <c r="E18" t="s">
        <v>91</v>
      </c>
      <c r="H18" s="4">
        <v>1</v>
      </c>
    </row>
    <row r="19" spans="1:8" x14ac:dyDescent="0.25">
      <c r="A19" s="23">
        <v>17</v>
      </c>
      <c r="B19" s="32">
        <v>7</v>
      </c>
      <c r="C19" s="23">
        <v>17</v>
      </c>
      <c r="E19" t="s">
        <v>92</v>
      </c>
      <c r="H19" s="4">
        <v>2</v>
      </c>
    </row>
    <row r="20" spans="1:8" x14ac:dyDescent="0.25">
      <c r="A20" s="23">
        <v>18</v>
      </c>
      <c r="B20" s="32">
        <v>7</v>
      </c>
      <c r="C20" s="23">
        <v>18</v>
      </c>
      <c r="E20" t="s">
        <v>93</v>
      </c>
    </row>
    <row r="21" spans="1:8" x14ac:dyDescent="0.25">
      <c r="A21" s="23">
        <v>19</v>
      </c>
      <c r="B21" s="32">
        <v>7</v>
      </c>
      <c r="C21" s="23">
        <v>19</v>
      </c>
      <c r="E21" t="s">
        <v>94</v>
      </c>
    </row>
    <row r="22" spans="1:8" x14ac:dyDescent="0.25">
      <c r="A22" s="23">
        <v>20</v>
      </c>
      <c r="B22" s="32">
        <v>7</v>
      </c>
      <c r="C22" s="23">
        <v>20</v>
      </c>
      <c r="E22" t="s">
        <v>95</v>
      </c>
    </row>
    <row r="23" spans="1:8" x14ac:dyDescent="0.25">
      <c r="A23" s="23">
        <v>21</v>
      </c>
      <c r="B23" s="32">
        <v>7</v>
      </c>
      <c r="C23" s="23">
        <v>21</v>
      </c>
      <c r="E23" t="s">
        <v>96</v>
      </c>
    </row>
    <row r="24" spans="1:8" x14ac:dyDescent="0.25">
      <c r="A24" s="23">
        <v>22</v>
      </c>
      <c r="B24" s="32">
        <v>8</v>
      </c>
      <c r="C24" s="23">
        <v>22</v>
      </c>
      <c r="E24" t="s">
        <v>97</v>
      </c>
    </row>
    <row r="25" spans="1:8" x14ac:dyDescent="0.25">
      <c r="A25" s="23">
        <v>23</v>
      </c>
      <c r="B25" s="32">
        <v>8</v>
      </c>
      <c r="C25" s="23">
        <v>23</v>
      </c>
      <c r="E25" t="s">
        <v>98</v>
      </c>
    </row>
    <row r="26" spans="1:8" x14ac:dyDescent="0.25">
      <c r="A26" s="23">
        <v>24</v>
      </c>
      <c r="B26" s="32">
        <v>8</v>
      </c>
      <c r="C26" s="23">
        <v>24</v>
      </c>
      <c r="E26" t="s">
        <v>99</v>
      </c>
    </row>
    <row r="27" spans="1:8" x14ac:dyDescent="0.25">
      <c r="A27" s="23">
        <v>25</v>
      </c>
      <c r="B27" s="32">
        <v>8</v>
      </c>
      <c r="C27" s="23">
        <v>25</v>
      </c>
      <c r="E27" t="s">
        <v>100</v>
      </c>
    </row>
    <row r="28" spans="1:8" x14ac:dyDescent="0.25">
      <c r="A28" s="23">
        <v>26</v>
      </c>
      <c r="B28" s="32">
        <v>8</v>
      </c>
      <c r="C28" s="23">
        <v>26</v>
      </c>
    </row>
    <row r="29" spans="1:8" x14ac:dyDescent="0.25">
      <c r="A29" s="23">
        <v>27</v>
      </c>
      <c r="B29" s="32">
        <v>8</v>
      </c>
      <c r="C29" s="23">
        <v>27</v>
      </c>
    </row>
    <row r="30" spans="1:8" x14ac:dyDescent="0.25">
      <c r="A30" s="23">
        <v>28</v>
      </c>
      <c r="B30" s="32">
        <v>8</v>
      </c>
      <c r="C30" s="23">
        <v>28</v>
      </c>
    </row>
    <row r="31" spans="1:8" x14ac:dyDescent="0.25">
      <c r="A31" s="23">
        <v>29</v>
      </c>
      <c r="B31" s="32">
        <v>8</v>
      </c>
      <c r="C31" s="23">
        <v>29</v>
      </c>
    </row>
    <row r="32" spans="1:8" x14ac:dyDescent="0.25">
      <c r="A32" s="23">
        <v>30</v>
      </c>
      <c r="B32" s="32">
        <v>9</v>
      </c>
    </row>
    <row r="33" spans="1:2" x14ac:dyDescent="0.25">
      <c r="A33" s="23">
        <v>31</v>
      </c>
      <c r="B33" s="32">
        <v>9</v>
      </c>
    </row>
    <row r="34" spans="1:2" x14ac:dyDescent="0.25">
      <c r="A34" s="23">
        <v>32</v>
      </c>
      <c r="B34" s="32">
        <v>9</v>
      </c>
    </row>
    <row r="35" spans="1:2" x14ac:dyDescent="0.25">
      <c r="A35" s="23">
        <v>33</v>
      </c>
      <c r="B35" s="32">
        <v>9</v>
      </c>
    </row>
    <row r="36" spans="1:2" x14ac:dyDescent="0.25">
      <c r="A36" s="23">
        <v>34</v>
      </c>
      <c r="B36" s="32">
        <v>9</v>
      </c>
    </row>
    <row r="37" spans="1:2" x14ac:dyDescent="0.25">
      <c r="A37" s="23">
        <v>35</v>
      </c>
      <c r="B37" s="32">
        <v>9</v>
      </c>
    </row>
    <row r="38" spans="1:2" x14ac:dyDescent="0.25">
      <c r="A38" s="23">
        <v>1</v>
      </c>
      <c r="B38" s="35">
        <v>10</v>
      </c>
    </row>
    <row r="39" spans="1:2" x14ac:dyDescent="0.25">
      <c r="A39" s="23">
        <v>2</v>
      </c>
      <c r="B39" s="35">
        <v>11</v>
      </c>
    </row>
    <row r="40" spans="1:2" x14ac:dyDescent="0.25">
      <c r="A40" s="23">
        <v>3</v>
      </c>
      <c r="B40" s="35">
        <v>11</v>
      </c>
    </row>
    <row r="41" spans="1:2" x14ac:dyDescent="0.25">
      <c r="A41" s="23">
        <v>4</v>
      </c>
      <c r="B41" s="35">
        <v>11</v>
      </c>
    </row>
    <row r="42" spans="1:2" x14ac:dyDescent="0.25">
      <c r="A42" s="23">
        <v>5</v>
      </c>
      <c r="B42" s="35">
        <v>11</v>
      </c>
    </row>
    <row r="43" spans="1:2" x14ac:dyDescent="0.25">
      <c r="A43" s="23">
        <v>6</v>
      </c>
      <c r="B43" s="35">
        <v>12</v>
      </c>
    </row>
    <row r="44" spans="1:2" x14ac:dyDescent="0.25">
      <c r="A44" s="23">
        <v>7</v>
      </c>
      <c r="B44" s="35">
        <v>12</v>
      </c>
    </row>
    <row r="45" spans="1:2" x14ac:dyDescent="0.25">
      <c r="A45" s="23">
        <v>8</v>
      </c>
      <c r="B45" s="35">
        <v>12</v>
      </c>
    </row>
    <row r="46" spans="1:2" x14ac:dyDescent="0.25">
      <c r="A46" s="23">
        <v>9</v>
      </c>
      <c r="B46" s="35">
        <v>12</v>
      </c>
    </row>
    <row r="47" spans="1:2" x14ac:dyDescent="0.25">
      <c r="A47" s="23">
        <v>10</v>
      </c>
      <c r="B47" s="35">
        <v>12</v>
      </c>
    </row>
    <row r="48" spans="1:2" x14ac:dyDescent="0.25">
      <c r="A48" s="23">
        <v>11</v>
      </c>
      <c r="B48" s="35">
        <v>13</v>
      </c>
    </row>
    <row r="49" spans="1:2" x14ac:dyDescent="0.25">
      <c r="A49" s="23">
        <v>12</v>
      </c>
      <c r="B49" s="35">
        <v>14</v>
      </c>
    </row>
    <row r="50" spans="1:2" x14ac:dyDescent="0.25">
      <c r="A50" s="23">
        <v>13</v>
      </c>
      <c r="B50" s="35">
        <v>14</v>
      </c>
    </row>
    <row r="51" spans="1:2" x14ac:dyDescent="0.25">
      <c r="A51" s="23">
        <v>14</v>
      </c>
      <c r="B51" s="35">
        <v>14</v>
      </c>
    </row>
    <row r="52" spans="1:2" x14ac:dyDescent="0.25">
      <c r="A52" s="23">
        <v>15</v>
      </c>
      <c r="B52" s="35">
        <v>14</v>
      </c>
    </row>
    <row r="53" spans="1:2" x14ac:dyDescent="0.25">
      <c r="A53" s="23">
        <v>1</v>
      </c>
      <c r="B53" s="37">
        <v>15</v>
      </c>
    </row>
    <row r="54" spans="1:2" x14ac:dyDescent="0.25">
      <c r="A54" s="23">
        <v>2</v>
      </c>
      <c r="B54" s="37">
        <v>15</v>
      </c>
    </row>
    <row r="55" spans="1:2" x14ac:dyDescent="0.25">
      <c r="A55" s="23">
        <v>3</v>
      </c>
      <c r="B55" s="37">
        <v>15</v>
      </c>
    </row>
    <row r="56" spans="1:2" x14ac:dyDescent="0.25">
      <c r="A56" s="23">
        <v>4</v>
      </c>
      <c r="B56" s="37">
        <v>16</v>
      </c>
    </row>
    <row r="57" spans="1:2" x14ac:dyDescent="0.25">
      <c r="A57" s="23">
        <v>5</v>
      </c>
      <c r="B57" s="37">
        <v>16</v>
      </c>
    </row>
    <row r="58" spans="1:2" x14ac:dyDescent="0.25">
      <c r="A58" s="23">
        <v>6</v>
      </c>
      <c r="B58" s="37">
        <v>16</v>
      </c>
    </row>
    <row r="59" spans="1:2" x14ac:dyDescent="0.25">
      <c r="A59" s="23">
        <v>7</v>
      </c>
      <c r="B59" s="37">
        <v>17</v>
      </c>
    </row>
    <row r="60" spans="1:2" x14ac:dyDescent="0.25">
      <c r="A60" s="23">
        <v>1</v>
      </c>
      <c r="B60" s="38">
        <v>20</v>
      </c>
    </row>
    <row r="61" spans="1:2" x14ac:dyDescent="0.25">
      <c r="A61" s="23">
        <v>2</v>
      </c>
      <c r="B61" s="38">
        <v>21</v>
      </c>
    </row>
    <row r="62" spans="1:2" x14ac:dyDescent="0.25">
      <c r="A62" s="23">
        <v>3</v>
      </c>
      <c r="B62" s="38">
        <v>22</v>
      </c>
    </row>
    <row r="63" spans="1:2" x14ac:dyDescent="0.25">
      <c r="A63" s="23">
        <v>4</v>
      </c>
      <c r="B63" s="38">
        <v>23</v>
      </c>
    </row>
    <row r="64" spans="1:2" x14ac:dyDescent="0.25">
      <c r="A64" s="23">
        <v>5</v>
      </c>
      <c r="B64" s="38">
        <v>24</v>
      </c>
    </row>
    <row r="65" spans="1:2" x14ac:dyDescent="0.25">
      <c r="A65" s="23">
        <v>6</v>
      </c>
      <c r="B65" s="38">
        <v>24</v>
      </c>
    </row>
    <row r="66" spans="1:2" x14ac:dyDescent="0.25">
      <c r="A66" s="23">
        <v>7</v>
      </c>
      <c r="B66" s="38">
        <v>24</v>
      </c>
    </row>
    <row r="67" spans="1:2" x14ac:dyDescent="0.25">
      <c r="A67" s="23">
        <v>1</v>
      </c>
      <c r="B67" s="39">
        <v>25</v>
      </c>
    </row>
    <row r="68" spans="1:2" x14ac:dyDescent="0.25">
      <c r="A68" s="23">
        <v>2</v>
      </c>
      <c r="B68" s="39">
        <v>25</v>
      </c>
    </row>
    <row r="69" spans="1:2" x14ac:dyDescent="0.25">
      <c r="A69" s="23">
        <v>3</v>
      </c>
      <c r="B69" s="39">
        <v>31</v>
      </c>
    </row>
    <row r="70" spans="1:2" x14ac:dyDescent="0.25">
      <c r="A70" s="23">
        <v>4</v>
      </c>
      <c r="B70" s="39">
        <v>32</v>
      </c>
    </row>
    <row r="71" spans="1:2" x14ac:dyDescent="0.25">
      <c r="A71" s="23">
        <v>5</v>
      </c>
      <c r="B71" s="39">
        <v>32</v>
      </c>
    </row>
    <row r="72" spans="1:2" x14ac:dyDescent="0.25">
      <c r="A72" s="23">
        <v>6</v>
      </c>
      <c r="B72" s="39">
        <v>33</v>
      </c>
    </row>
    <row r="73" spans="1:2" x14ac:dyDescent="0.25">
      <c r="A73" s="23">
        <v>7</v>
      </c>
      <c r="B73" s="39">
        <v>33</v>
      </c>
    </row>
    <row r="74" spans="1:2" x14ac:dyDescent="0.25">
      <c r="A74" s="23">
        <v>8</v>
      </c>
      <c r="B74" s="39">
        <v>34</v>
      </c>
    </row>
    <row r="75" spans="1:2" x14ac:dyDescent="0.25">
      <c r="A75" s="23">
        <v>9</v>
      </c>
      <c r="B75" s="39">
        <v>34</v>
      </c>
    </row>
    <row r="76" spans="1:2" x14ac:dyDescent="0.25">
      <c r="A76" s="23">
        <v>1</v>
      </c>
      <c r="B76" s="41">
        <v>35</v>
      </c>
    </row>
    <row r="77" spans="1:2" x14ac:dyDescent="0.25">
      <c r="A77" s="23">
        <v>2</v>
      </c>
      <c r="B77" s="41">
        <v>37</v>
      </c>
    </row>
    <row r="78" spans="1:2" x14ac:dyDescent="0.25">
      <c r="A78" s="23">
        <v>1</v>
      </c>
      <c r="B78" s="36">
        <v>41</v>
      </c>
    </row>
    <row r="79" spans="1:2" x14ac:dyDescent="0.25">
      <c r="A79" s="23">
        <v>2</v>
      </c>
      <c r="B79" s="36">
        <v>43</v>
      </c>
    </row>
    <row r="80" spans="1:2" x14ac:dyDescent="0.25">
      <c r="A80" s="23">
        <v>1</v>
      </c>
      <c r="B80" s="40">
        <v>45</v>
      </c>
    </row>
    <row r="81" spans="1:2" x14ac:dyDescent="0.25">
      <c r="A81" s="23">
        <v>2</v>
      </c>
      <c r="B81" s="40">
        <v>45</v>
      </c>
    </row>
    <row r="82" spans="1:2" x14ac:dyDescent="0.25">
      <c r="A82" s="23">
        <v>3</v>
      </c>
      <c r="B82" s="40">
        <v>45</v>
      </c>
    </row>
    <row r="83" spans="1:2" x14ac:dyDescent="0.25">
      <c r="A83" s="23">
        <v>4</v>
      </c>
      <c r="B83" s="40">
        <v>45</v>
      </c>
    </row>
    <row r="84" spans="1:2" x14ac:dyDescent="0.25">
      <c r="A84" s="23">
        <v>5</v>
      </c>
      <c r="B84" s="40">
        <v>48</v>
      </c>
    </row>
    <row r="85" spans="1:2" x14ac:dyDescent="0.25">
      <c r="A85" s="23">
        <v>1</v>
      </c>
      <c r="B85" s="42">
        <v>54</v>
      </c>
    </row>
    <row r="86" spans="1:2" x14ac:dyDescent="0.25">
      <c r="A86" s="23">
        <v>1</v>
      </c>
      <c r="B86" s="38">
        <v>56</v>
      </c>
    </row>
    <row r="87" spans="1:2" x14ac:dyDescent="0.25">
      <c r="A87" s="23">
        <v>2</v>
      </c>
      <c r="B87" s="38">
        <v>56</v>
      </c>
    </row>
    <row r="88" spans="1:2" x14ac:dyDescent="0.25">
      <c r="B88">
        <v>64</v>
      </c>
    </row>
    <row r="89" spans="1:2" x14ac:dyDescent="0.25">
      <c r="B89">
        <v>65</v>
      </c>
    </row>
    <row r="90" spans="1:2" x14ac:dyDescent="0.25">
      <c r="B90">
        <v>66</v>
      </c>
    </row>
    <row r="91" spans="1:2" x14ac:dyDescent="0.25">
      <c r="B91">
        <v>67</v>
      </c>
    </row>
    <row r="92" spans="1:2" x14ac:dyDescent="0.25">
      <c r="B92">
        <v>71</v>
      </c>
    </row>
    <row r="93" spans="1:2" x14ac:dyDescent="0.25">
      <c r="B93">
        <v>75</v>
      </c>
    </row>
    <row r="94" spans="1:2" x14ac:dyDescent="0.25">
      <c r="B94">
        <v>78</v>
      </c>
    </row>
    <row r="95" spans="1:2" x14ac:dyDescent="0.25">
      <c r="B95">
        <v>79</v>
      </c>
    </row>
    <row r="96" spans="1:2" x14ac:dyDescent="0.25">
      <c r="B96">
        <v>83</v>
      </c>
    </row>
    <row r="97" spans="2:2" x14ac:dyDescent="0.25">
      <c r="B97">
        <v>84</v>
      </c>
    </row>
    <row r="98" spans="2:2" x14ac:dyDescent="0.25">
      <c r="B98">
        <v>87</v>
      </c>
    </row>
    <row r="99" spans="2:2" x14ac:dyDescent="0.25">
      <c r="B99">
        <v>88</v>
      </c>
    </row>
    <row r="100" spans="2:2" x14ac:dyDescent="0.25">
      <c r="B100">
        <v>90</v>
      </c>
    </row>
    <row r="101" spans="2:2" x14ac:dyDescent="0.25">
      <c r="B101">
        <v>93</v>
      </c>
    </row>
    <row r="102" spans="2:2" x14ac:dyDescent="0.25">
      <c r="B102">
        <v>97</v>
      </c>
    </row>
    <row r="103" spans="2:2" x14ac:dyDescent="0.25">
      <c r="B103">
        <v>98</v>
      </c>
    </row>
  </sheetData>
  <sortState ref="B3:B103">
    <sortCondition ref="B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12" workbookViewId="0">
      <selection activeCell="A3" sqref="A3:E25"/>
    </sheetView>
  </sheetViews>
  <sheetFormatPr baseColWidth="10" defaultRowHeight="15" x14ac:dyDescent="0.25"/>
  <sheetData>
    <row r="1" spans="1:15" x14ac:dyDescent="0.25">
      <c r="A1" t="s">
        <v>27</v>
      </c>
    </row>
    <row r="3" spans="1:15" x14ac:dyDescent="0.25">
      <c r="A3" s="44" t="s">
        <v>28</v>
      </c>
      <c r="B3" s="44"/>
      <c r="C3" s="44"/>
      <c r="D3" s="44"/>
      <c r="E3" s="45"/>
      <c r="G3" s="47" t="s">
        <v>56</v>
      </c>
      <c r="H3" s="48"/>
      <c r="I3" s="48"/>
      <c r="J3" s="48"/>
      <c r="K3" s="48"/>
      <c r="L3" s="48"/>
      <c r="M3" s="48"/>
      <c r="N3" s="48"/>
      <c r="O3" s="49"/>
    </row>
    <row r="4" spans="1:15" x14ac:dyDescent="0.25">
      <c r="A4" s="8" t="s">
        <v>29</v>
      </c>
      <c r="B4" s="7" t="s">
        <v>30</v>
      </c>
      <c r="C4" s="7" t="s">
        <v>31</v>
      </c>
      <c r="D4" s="7" t="s">
        <v>32</v>
      </c>
      <c r="E4" s="8"/>
      <c r="G4" s="12"/>
      <c r="H4" s="15" t="s">
        <v>57</v>
      </c>
      <c r="I4" s="15" t="s">
        <v>58</v>
      </c>
      <c r="J4" s="15" t="s">
        <v>59</v>
      </c>
      <c r="K4" s="12"/>
      <c r="L4" s="12"/>
      <c r="M4" s="12"/>
      <c r="N4" s="12"/>
      <c r="O4" s="12"/>
    </row>
    <row r="5" spans="1:15" x14ac:dyDescent="0.25">
      <c r="A5" s="5">
        <v>1</v>
      </c>
      <c r="B5" s="9">
        <v>3</v>
      </c>
      <c r="C5" s="5" t="s">
        <v>33</v>
      </c>
      <c r="D5" s="5" t="s">
        <v>34</v>
      </c>
      <c r="E5" s="6"/>
      <c r="G5" s="50"/>
      <c r="H5" s="48"/>
      <c r="I5" s="48"/>
      <c r="J5" s="48"/>
      <c r="K5" s="48"/>
      <c r="L5" s="48"/>
      <c r="M5" s="48"/>
      <c r="N5" s="48"/>
      <c r="O5" s="49"/>
    </row>
    <row r="6" spans="1:15" x14ac:dyDescent="0.25">
      <c r="A6" s="5">
        <v>2</v>
      </c>
      <c r="B6" s="9" t="s">
        <v>35</v>
      </c>
      <c r="C6" s="5" t="s">
        <v>36</v>
      </c>
      <c r="D6" s="5">
        <v>5</v>
      </c>
      <c r="E6" s="6"/>
      <c r="G6" s="10" t="s">
        <v>60</v>
      </c>
      <c r="H6" s="13">
        <v>3</v>
      </c>
      <c r="I6" s="13">
        <v>4</v>
      </c>
      <c r="J6" s="13">
        <v>5</v>
      </c>
      <c r="K6" s="10"/>
      <c r="L6" s="10"/>
      <c r="M6" s="10"/>
      <c r="N6" s="10"/>
      <c r="O6" s="10"/>
    </row>
    <row r="7" spans="1:15" x14ac:dyDescent="0.25">
      <c r="A7" s="5">
        <v>3</v>
      </c>
      <c r="B7" s="9">
        <v>4</v>
      </c>
      <c r="C7" s="5" t="s">
        <v>36</v>
      </c>
      <c r="D7" s="5" t="s">
        <v>37</v>
      </c>
      <c r="E7" s="6"/>
      <c r="G7" s="10" t="s">
        <v>61</v>
      </c>
      <c r="H7" s="13">
        <v>3</v>
      </c>
      <c r="I7" s="13">
        <v>4</v>
      </c>
      <c r="J7" s="13">
        <v>5</v>
      </c>
      <c r="K7" s="14" t="s">
        <v>62</v>
      </c>
      <c r="L7" s="10"/>
      <c r="M7" s="10"/>
      <c r="N7" s="10"/>
      <c r="O7" s="10"/>
    </row>
    <row r="8" spans="1:15" x14ac:dyDescent="0.25">
      <c r="A8" s="5">
        <v>4</v>
      </c>
      <c r="B8" s="9" t="s">
        <v>38</v>
      </c>
      <c r="C8" s="5" t="s">
        <v>38</v>
      </c>
      <c r="D8" s="5" t="s">
        <v>39</v>
      </c>
      <c r="E8" s="6"/>
      <c r="G8" s="10" t="s">
        <v>63</v>
      </c>
      <c r="H8" s="11"/>
      <c r="I8" s="13"/>
      <c r="J8" s="13"/>
      <c r="K8" s="10" t="s">
        <v>64</v>
      </c>
      <c r="L8" s="10"/>
      <c r="M8" s="10"/>
      <c r="N8" s="10"/>
      <c r="O8" s="10"/>
    </row>
    <row r="9" spans="1:15" x14ac:dyDescent="0.25">
      <c r="A9" s="5">
        <v>5</v>
      </c>
      <c r="B9" s="9" t="s">
        <v>40</v>
      </c>
      <c r="C9" s="5">
        <v>4</v>
      </c>
      <c r="D9" s="5" t="s">
        <v>41</v>
      </c>
      <c r="E9" s="6"/>
      <c r="G9" s="10"/>
      <c r="H9" s="13"/>
      <c r="I9" s="13"/>
      <c r="J9" s="13"/>
      <c r="K9" s="46" t="s">
        <v>65</v>
      </c>
      <c r="L9" s="45"/>
      <c r="M9" s="45"/>
      <c r="N9" s="45"/>
      <c r="O9" s="45"/>
    </row>
    <row r="10" spans="1:15" x14ac:dyDescent="0.25">
      <c r="A10" s="5">
        <v>6</v>
      </c>
      <c r="B10" s="9" t="s">
        <v>36</v>
      </c>
      <c r="C10" s="5" t="s">
        <v>34</v>
      </c>
      <c r="D10" s="5" t="s">
        <v>35</v>
      </c>
      <c r="E10" s="6"/>
      <c r="G10" s="10"/>
      <c r="H10" s="13"/>
      <c r="I10" s="13"/>
      <c r="J10" s="13"/>
      <c r="K10" s="45"/>
      <c r="L10" s="45"/>
      <c r="M10" s="45"/>
      <c r="N10" s="45"/>
      <c r="O10" s="45"/>
    </row>
    <row r="11" spans="1:15" x14ac:dyDescent="0.25">
      <c r="A11" s="5">
        <v>7</v>
      </c>
      <c r="B11" s="9" t="s">
        <v>38</v>
      </c>
      <c r="C11" s="5" t="s">
        <v>36</v>
      </c>
      <c r="D11" s="5" t="s">
        <v>42</v>
      </c>
      <c r="E11" s="6"/>
      <c r="G11" s="10"/>
      <c r="H11" s="13"/>
      <c r="I11" s="13"/>
      <c r="J11" s="13"/>
      <c r="K11" s="45"/>
      <c r="L11" s="45"/>
      <c r="M11" s="45"/>
      <c r="N11" s="45"/>
      <c r="O11" s="45"/>
    </row>
    <row r="12" spans="1:15" x14ac:dyDescent="0.25">
      <c r="A12" s="5">
        <v>8</v>
      </c>
      <c r="B12" s="9" t="s">
        <v>43</v>
      </c>
      <c r="C12" s="5" t="s">
        <v>43</v>
      </c>
      <c r="D12" s="5" t="s">
        <v>44</v>
      </c>
      <c r="E12" s="6"/>
      <c r="G12" s="10"/>
      <c r="H12" s="13"/>
      <c r="I12" s="13"/>
      <c r="J12" s="13"/>
      <c r="K12" s="45"/>
      <c r="L12" s="45"/>
      <c r="M12" s="45"/>
      <c r="N12" s="45"/>
      <c r="O12" s="45"/>
    </row>
    <row r="13" spans="1:15" x14ac:dyDescent="0.25">
      <c r="A13" s="5">
        <v>9</v>
      </c>
      <c r="B13" s="9">
        <v>2</v>
      </c>
      <c r="C13" s="5" t="s">
        <v>45</v>
      </c>
      <c r="D13" s="5" t="s">
        <v>42</v>
      </c>
      <c r="E13" s="6"/>
      <c r="G13" s="10"/>
      <c r="H13" s="13"/>
      <c r="I13" s="13"/>
      <c r="J13" s="13"/>
      <c r="K13" s="45"/>
      <c r="L13" s="45"/>
      <c r="M13" s="45"/>
      <c r="N13" s="45"/>
      <c r="O13" s="45"/>
    </row>
    <row r="14" spans="1:15" x14ac:dyDescent="0.25">
      <c r="A14" s="5">
        <v>10</v>
      </c>
      <c r="B14" s="9" t="s">
        <v>33</v>
      </c>
      <c r="C14" s="5" t="s">
        <v>46</v>
      </c>
      <c r="D14" s="5"/>
      <c r="E14" s="6"/>
      <c r="G14" s="10" t="s">
        <v>66</v>
      </c>
      <c r="H14" s="13">
        <v>1</v>
      </c>
      <c r="I14" s="13" t="e">
        <v>#DIV/0!</v>
      </c>
      <c r="J14" s="13" t="e">
        <v>#DIV/0!</v>
      </c>
      <c r="K14" s="10"/>
      <c r="L14" s="10"/>
      <c r="M14" s="10"/>
      <c r="N14" s="10"/>
      <c r="O14" s="10"/>
    </row>
    <row r="15" spans="1:15" x14ac:dyDescent="0.25">
      <c r="A15" s="5">
        <v>11</v>
      </c>
      <c r="B15" s="9" t="s">
        <v>39</v>
      </c>
      <c r="C15" s="5" t="s">
        <v>47</v>
      </c>
      <c r="D15" s="5"/>
      <c r="E15" s="6"/>
      <c r="G15" s="10" t="s">
        <v>67</v>
      </c>
      <c r="H15" s="13"/>
      <c r="I15" s="13"/>
      <c r="J15" s="13"/>
      <c r="K15" s="10"/>
      <c r="L15" s="10"/>
      <c r="M15" s="10"/>
      <c r="N15" s="10"/>
      <c r="O15" s="10"/>
    </row>
    <row r="16" spans="1:15" x14ac:dyDescent="0.25">
      <c r="A16" s="5">
        <v>12</v>
      </c>
      <c r="B16" s="9" t="s">
        <v>34</v>
      </c>
      <c r="C16" s="5" t="s">
        <v>48</v>
      </c>
      <c r="D16" s="5"/>
      <c r="E16" s="6"/>
      <c r="G16" s="10" t="s">
        <v>68</v>
      </c>
      <c r="H16" s="13"/>
      <c r="I16" s="13"/>
      <c r="J16" s="13"/>
      <c r="K16" s="14" t="s">
        <v>69</v>
      </c>
      <c r="L16" s="10"/>
      <c r="M16" s="10"/>
      <c r="N16" s="10"/>
      <c r="O16" s="10"/>
    </row>
    <row r="17" spans="1:15" x14ac:dyDescent="0.25">
      <c r="A17" s="5">
        <v>13</v>
      </c>
      <c r="B17" s="9" t="s">
        <v>47</v>
      </c>
      <c r="C17" s="5" t="s">
        <v>49</v>
      </c>
      <c r="D17" s="5"/>
      <c r="E17" s="6"/>
      <c r="G17" s="10" t="s">
        <v>70</v>
      </c>
      <c r="H17" s="13"/>
      <c r="I17" s="13"/>
      <c r="J17" s="13"/>
      <c r="K17" s="10" t="s">
        <v>71</v>
      </c>
      <c r="L17" s="10"/>
      <c r="M17" s="10"/>
      <c r="N17" s="10"/>
      <c r="O17" s="10"/>
    </row>
    <row r="18" spans="1:15" x14ac:dyDescent="0.25">
      <c r="A18" s="5">
        <v>14</v>
      </c>
      <c r="B18" s="9" t="s">
        <v>50</v>
      </c>
      <c r="C18" s="5" t="s">
        <v>51</v>
      </c>
      <c r="D18" s="5"/>
      <c r="E18" s="6"/>
      <c r="G18" s="10" t="s">
        <v>72</v>
      </c>
      <c r="H18" s="13"/>
      <c r="I18" s="13"/>
      <c r="J18" s="13"/>
      <c r="K18" s="10" t="s">
        <v>73</v>
      </c>
      <c r="L18" s="10"/>
      <c r="M18" s="10"/>
      <c r="N18" s="10"/>
      <c r="O18" s="10"/>
    </row>
    <row r="19" spans="1:15" x14ac:dyDescent="0.25">
      <c r="A19" s="5">
        <v>15</v>
      </c>
      <c r="B19" s="9" t="s">
        <v>52</v>
      </c>
      <c r="C19" s="5" t="s">
        <v>43</v>
      </c>
      <c r="D19" s="5"/>
      <c r="E19" s="6"/>
      <c r="G19" s="10" t="s">
        <v>74</v>
      </c>
      <c r="H19" s="13"/>
      <c r="I19" s="13"/>
      <c r="J19" s="13"/>
      <c r="K19" s="10" t="s">
        <v>75</v>
      </c>
      <c r="L19" s="10"/>
      <c r="M19" s="10"/>
      <c r="N19" s="10"/>
      <c r="O19" s="10"/>
    </row>
    <row r="20" spans="1:15" x14ac:dyDescent="0.25">
      <c r="A20" s="5">
        <v>16</v>
      </c>
      <c r="B20" s="9" t="s">
        <v>36</v>
      </c>
      <c r="C20" s="5" t="s">
        <v>53</v>
      </c>
      <c r="D20" s="5"/>
      <c r="E20" s="6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5">
        <v>17</v>
      </c>
      <c r="B21" s="9" t="s">
        <v>54</v>
      </c>
      <c r="C21" s="5"/>
      <c r="D21" s="5"/>
      <c r="E21" s="6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25">
      <c r="A22" s="5">
        <v>18</v>
      </c>
      <c r="B22" s="9" t="s">
        <v>42</v>
      </c>
      <c r="C22" s="5"/>
      <c r="D22" s="5"/>
      <c r="E22" s="6"/>
      <c r="G22" s="10"/>
      <c r="H22" s="10"/>
      <c r="I22" s="10"/>
      <c r="J22" s="10"/>
      <c r="K22" s="10"/>
      <c r="L22" s="10"/>
      <c r="M22" s="10"/>
      <c r="N22" s="10"/>
      <c r="O22" s="10"/>
    </row>
    <row r="23" spans="1:15" x14ac:dyDescent="0.25">
      <c r="A23" s="5">
        <v>19</v>
      </c>
      <c r="B23" s="9" t="s">
        <v>55</v>
      </c>
      <c r="C23" s="5"/>
      <c r="D23" s="5"/>
      <c r="E23" s="6"/>
    </row>
    <row r="24" spans="1:15" x14ac:dyDescent="0.25">
      <c r="A24" s="5">
        <v>20</v>
      </c>
      <c r="B24" s="9" t="s">
        <v>37</v>
      </c>
      <c r="C24" s="5"/>
      <c r="D24" s="5"/>
      <c r="E24" s="6"/>
    </row>
    <row r="25" spans="1:15" x14ac:dyDescent="0.25">
      <c r="A25" s="6"/>
      <c r="B25" s="5"/>
      <c r="C25" s="5"/>
      <c r="D25" s="5"/>
      <c r="E25" s="6"/>
    </row>
  </sheetData>
  <mergeCells count="4">
    <mergeCell ref="A3:E3"/>
    <mergeCell ref="K9:O13"/>
    <mergeCell ref="G3:O3"/>
    <mergeCell ref="G5:O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F19" sqref="F19"/>
    </sheetView>
  </sheetViews>
  <sheetFormatPr baseColWidth="10" defaultRowHeight="15" x14ac:dyDescent="0.25"/>
  <sheetData>
    <row r="1" spans="1:14" x14ac:dyDescent="0.25">
      <c r="A1" s="44" t="s">
        <v>76</v>
      </c>
      <c r="B1" s="44"/>
      <c r="C1" s="44"/>
      <c r="D1" s="19"/>
      <c r="E1" s="22"/>
      <c r="F1" s="19" t="s">
        <v>77</v>
      </c>
      <c r="G1" s="19" t="s">
        <v>78</v>
      </c>
      <c r="H1" s="19" t="s">
        <v>79</v>
      </c>
      <c r="I1" s="19" t="s">
        <v>80</v>
      </c>
      <c r="J1" s="19"/>
      <c r="K1" s="19"/>
      <c r="L1" s="19"/>
      <c r="M1" s="19"/>
      <c r="N1" s="19"/>
    </row>
    <row r="2" spans="1:14" x14ac:dyDescent="0.25">
      <c r="A2" s="19" t="s">
        <v>29</v>
      </c>
      <c r="B2" s="19" t="s">
        <v>78</v>
      </c>
      <c r="C2" s="19" t="s">
        <v>81</v>
      </c>
      <c r="D2" s="19" t="s">
        <v>80</v>
      </c>
      <c r="E2" s="16"/>
      <c r="F2" s="18" t="s">
        <v>60</v>
      </c>
      <c r="G2" s="20"/>
      <c r="H2" s="20"/>
      <c r="I2" s="20"/>
      <c r="J2" s="18"/>
      <c r="K2" s="18"/>
      <c r="L2" s="18"/>
      <c r="M2" s="18"/>
      <c r="N2" s="18"/>
    </row>
    <row r="3" spans="1:14" x14ac:dyDescent="0.25">
      <c r="A3" s="17">
        <v>1</v>
      </c>
      <c r="B3" s="17">
        <v>2</v>
      </c>
      <c r="C3" s="17">
        <v>3</v>
      </c>
      <c r="D3" s="17">
        <v>3</v>
      </c>
      <c r="E3" s="16"/>
      <c r="F3" s="18" t="s">
        <v>61</v>
      </c>
      <c r="G3" s="20"/>
      <c r="H3" s="20"/>
      <c r="I3" s="20"/>
      <c r="J3" s="21" t="s">
        <v>62</v>
      </c>
      <c r="K3" s="18"/>
      <c r="L3" s="18"/>
      <c r="M3" s="18"/>
      <c r="N3" s="18"/>
    </row>
    <row r="4" spans="1:14" x14ac:dyDescent="0.25">
      <c r="A4" s="17">
        <v>2</v>
      </c>
      <c r="B4" s="17">
        <v>3</v>
      </c>
      <c r="C4" s="17">
        <v>4</v>
      </c>
      <c r="D4" s="17">
        <v>4</v>
      </c>
      <c r="E4" s="16"/>
      <c r="F4" s="18" t="s">
        <v>63</v>
      </c>
      <c r="G4" s="20"/>
      <c r="H4" s="20"/>
      <c r="I4" s="20"/>
      <c r="J4" s="18" t="s">
        <v>64</v>
      </c>
      <c r="K4" s="18"/>
      <c r="L4" s="18"/>
      <c r="M4" s="18"/>
      <c r="N4" s="18"/>
    </row>
    <row r="5" spans="1:14" x14ac:dyDescent="0.25">
      <c r="A5" s="17">
        <v>3</v>
      </c>
      <c r="B5" s="17">
        <v>4</v>
      </c>
      <c r="C5" s="17">
        <v>5</v>
      </c>
      <c r="D5" s="17">
        <v>5</v>
      </c>
      <c r="E5" s="16"/>
      <c r="F5" s="18"/>
      <c r="G5" s="20"/>
      <c r="H5" s="20"/>
      <c r="I5" s="20"/>
      <c r="J5" s="46" t="s">
        <v>65</v>
      </c>
      <c r="K5" s="45"/>
      <c r="L5" s="45"/>
      <c r="M5" s="45"/>
      <c r="N5" s="45"/>
    </row>
    <row r="6" spans="1:14" x14ac:dyDescent="0.25">
      <c r="A6" s="17">
        <v>4</v>
      </c>
      <c r="B6" s="17">
        <v>6</v>
      </c>
      <c r="C6" s="17">
        <v>2</v>
      </c>
      <c r="D6" s="17">
        <v>2</v>
      </c>
      <c r="E6" s="16"/>
      <c r="F6" s="18"/>
      <c r="G6" s="20"/>
      <c r="H6" s="20"/>
      <c r="I6" s="20"/>
      <c r="J6" s="45"/>
      <c r="K6" s="45"/>
      <c r="L6" s="45"/>
      <c r="M6" s="45"/>
      <c r="N6" s="45"/>
    </row>
    <row r="7" spans="1:14" x14ac:dyDescent="0.25">
      <c r="A7" s="17">
        <v>5</v>
      </c>
      <c r="B7" s="17">
        <v>5</v>
      </c>
      <c r="C7" s="17">
        <v>6</v>
      </c>
      <c r="D7" s="17">
        <v>3</v>
      </c>
      <c r="E7" s="16"/>
      <c r="F7" s="18"/>
      <c r="G7" s="20"/>
      <c r="H7" s="20"/>
      <c r="I7" s="20"/>
      <c r="J7" s="45"/>
      <c r="K7" s="45"/>
      <c r="L7" s="45"/>
      <c r="M7" s="45"/>
      <c r="N7" s="45"/>
    </row>
    <row r="8" spans="1:14" x14ac:dyDescent="0.25">
      <c r="A8" s="17">
        <v>6</v>
      </c>
      <c r="B8" s="17">
        <v>3</v>
      </c>
      <c r="C8" s="17">
        <v>7</v>
      </c>
      <c r="D8" s="17">
        <v>4</v>
      </c>
      <c r="E8" s="16"/>
      <c r="F8" s="18"/>
      <c r="G8" s="20"/>
      <c r="H8" s="20"/>
      <c r="I8" s="20"/>
      <c r="J8" s="45"/>
      <c r="K8" s="45"/>
      <c r="L8" s="45"/>
      <c r="M8" s="45"/>
      <c r="N8" s="45"/>
    </row>
    <row r="9" spans="1:14" x14ac:dyDescent="0.25">
      <c r="A9" s="17">
        <v>7</v>
      </c>
      <c r="B9" s="17">
        <v>2</v>
      </c>
      <c r="C9" s="17">
        <v>5</v>
      </c>
      <c r="D9" s="17">
        <v>1</v>
      </c>
      <c r="E9" s="16"/>
      <c r="F9" s="18"/>
      <c r="G9" s="20"/>
      <c r="H9" s="20"/>
      <c r="I9" s="20"/>
      <c r="J9" s="45"/>
      <c r="K9" s="45"/>
      <c r="L9" s="45"/>
      <c r="M9" s="45"/>
      <c r="N9" s="45"/>
    </row>
    <row r="10" spans="1:14" x14ac:dyDescent="0.25">
      <c r="A10" s="17">
        <v>8</v>
      </c>
      <c r="B10" s="17">
        <v>5</v>
      </c>
      <c r="C10" s="17">
        <v>7</v>
      </c>
      <c r="D10" s="17">
        <v>6</v>
      </c>
      <c r="E10" s="16"/>
      <c r="F10" s="18" t="s">
        <v>66</v>
      </c>
      <c r="G10" s="20"/>
      <c r="H10" s="20"/>
      <c r="I10" s="20"/>
      <c r="J10" s="18"/>
      <c r="K10" s="18"/>
      <c r="L10" s="18"/>
      <c r="M10" s="18"/>
      <c r="N10" s="18"/>
    </row>
    <row r="11" spans="1:14" x14ac:dyDescent="0.25">
      <c r="A11" s="17">
        <v>9</v>
      </c>
      <c r="B11" s="17">
        <v>4</v>
      </c>
      <c r="C11" s="17">
        <v>1</v>
      </c>
      <c r="D11" s="17">
        <v>7</v>
      </c>
      <c r="E11" s="16"/>
      <c r="F11" s="18" t="s">
        <v>67</v>
      </c>
      <c r="G11" s="20"/>
      <c r="H11" s="20"/>
      <c r="I11" s="20"/>
      <c r="J11" s="18"/>
      <c r="K11" s="18"/>
      <c r="L11" s="18"/>
      <c r="M11" s="18"/>
      <c r="N11" s="18"/>
    </row>
    <row r="12" spans="1:14" x14ac:dyDescent="0.25">
      <c r="A12" s="17">
        <v>10</v>
      </c>
      <c r="B12" s="17">
        <v>3</v>
      </c>
      <c r="C12" s="17">
        <v>2</v>
      </c>
      <c r="D12" s="17">
        <v>3</v>
      </c>
      <c r="E12" s="16"/>
      <c r="F12" s="18" t="s">
        <v>68</v>
      </c>
      <c r="G12" s="20"/>
      <c r="H12" s="20"/>
      <c r="I12" s="20"/>
      <c r="J12" s="21" t="s">
        <v>69</v>
      </c>
      <c r="K12" s="18"/>
      <c r="L12" s="18"/>
      <c r="M12" s="18"/>
      <c r="N12" s="18"/>
    </row>
    <row r="13" spans="1:14" x14ac:dyDescent="0.25">
      <c r="A13" s="17">
        <v>11</v>
      </c>
      <c r="B13" s="17">
        <v>1</v>
      </c>
      <c r="C13" s="17">
        <v>3</v>
      </c>
      <c r="D13" s="17">
        <v>5</v>
      </c>
      <c r="E13" s="16"/>
      <c r="F13" s="18" t="s">
        <v>70</v>
      </c>
      <c r="G13" s="20"/>
      <c r="H13" s="20"/>
      <c r="I13" s="20"/>
      <c r="J13" s="18" t="s">
        <v>71</v>
      </c>
      <c r="K13" s="18"/>
      <c r="L13" s="18"/>
      <c r="M13" s="18"/>
      <c r="N13" s="18"/>
    </row>
    <row r="14" spans="1:14" x14ac:dyDescent="0.25">
      <c r="A14" s="17">
        <v>12</v>
      </c>
      <c r="B14" s="17">
        <v>2</v>
      </c>
      <c r="C14" s="17">
        <v>5</v>
      </c>
      <c r="D14" s="17">
        <v>3</v>
      </c>
      <c r="E14" s="16"/>
      <c r="F14" s="18" t="s">
        <v>72</v>
      </c>
      <c r="G14" s="20"/>
      <c r="H14" s="20"/>
      <c r="I14" s="20"/>
      <c r="J14" s="18" t="s">
        <v>73</v>
      </c>
      <c r="K14" s="18"/>
      <c r="L14" s="18"/>
      <c r="M14" s="18"/>
      <c r="N14" s="18"/>
    </row>
    <row r="15" spans="1:14" x14ac:dyDescent="0.25">
      <c r="A15" s="17">
        <v>13</v>
      </c>
      <c r="B15" s="17">
        <v>4</v>
      </c>
      <c r="C15" s="17">
        <v>7</v>
      </c>
      <c r="D15" s="17">
        <v>7</v>
      </c>
      <c r="E15" s="16"/>
      <c r="F15" s="18" t="s">
        <v>74</v>
      </c>
      <c r="G15" s="20"/>
      <c r="H15" s="20"/>
      <c r="I15" s="20"/>
      <c r="J15" s="18" t="s">
        <v>75</v>
      </c>
      <c r="K15" s="18"/>
      <c r="L15" s="18"/>
      <c r="M15" s="18"/>
      <c r="N15" s="18"/>
    </row>
    <row r="16" spans="1:14" x14ac:dyDescent="0.25">
      <c r="A16" s="17">
        <v>14</v>
      </c>
      <c r="B16" s="17">
        <v>5</v>
      </c>
      <c r="C16" s="17">
        <v>1</v>
      </c>
      <c r="D16" s="17">
        <v>5</v>
      </c>
      <c r="E16" s="16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7">
        <v>15</v>
      </c>
      <c r="B17" s="17">
        <v>3</v>
      </c>
      <c r="C17" s="17">
        <v>2</v>
      </c>
      <c r="D17" s="17">
        <v>2</v>
      </c>
      <c r="E17" s="16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7">
        <v>16</v>
      </c>
      <c r="B18" s="17">
        <v>2</v>
      </c>
      <c r="C18" s="17">
        <v>3</v>
      </c>
      <c r="D18" s="17">
        <v>3</v>
      </c>
      <c r="E18" s="16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7">
        <v>17</v>
      </c>
      <c r="B19" s="17">
        <v>4</v>
      </c>
      <c r="C19" s="17">
        <v>5</v>
      </c>
      <c r="D19" s="17">
        <v>4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5">
      <c r="A20" s="17">
        <v>18</v>
      </c>
      <c r="B20" s="17">
        <v>6</v>
      </c>
      <c r="C20" s="17">
        <v>3</v>
      </c>
      <c r="D20" s="17">
        <v>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x14ac:dyDescent="0.25">
      <c r="A21" s="17">
        <v>19</v>
      </c>
      <c r="B21" s="17">
        <v>5</v>
      </c>
      <c r="C21" s="17">
        <v>1</v>
      </c>
      <c r="D21" s="17">
        <v>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5">
      <c r="A22" s="17">
        <v>20</v>
      </c>
      <c r="B22" s="17">
        <v>7</v>
      </c>
      <c r="C22" s="17">
        <v>6</v>
      </c>
      <c r="D22" s="17">
        <v>5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x14ac:dyDescent="0.25">
      <c r="A23" s="17">
        <v>21</v>
      </c>
      <c r="B23" s="17">
        <v>4</v>
      </c>
      <c r="C23" s="17"/>
      <c r="D23" s="17">
        <v>6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s="17">
        <v>22</v>
      </c>
      <c r="B24" s="17">
        <v>2</v>
      </c>
      <c r="C24" s="17"/>
      <c r="D24" s="17">
        <v>7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25">
      <c r="A25" s="17">
        <v>23</v>
      </c>
      <c r="B25" s="17">
        <v>4</v>
      </c>
      <c r="C25" s="17"/>
      <c r="D25" s="17">
        <v>2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5">
      <c r="A26" s="17">
        <v>24</v>
      </c>
      <c r="B26" s="17">
        <v>5</v>
      </c>
      <c r="C26" s="17"/>
      <c r="D26" s="17">
        <v>4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25">
      <c r="A27" s="17">
        <v>25</v>
      </c>
      <c r="B27" s="17">
        <v>6</v>
      </c>
      <c r="C27" s="17"/>
      <c r="D27" s="17">
        <v>3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7">
        <v>26</v>
      </c>
      <c r="B28" s="17">
        <v>3</v>
      </c>
      <c r="C28" s="17"/>
      <c r="D28" s="17">
        <v>6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x14ac:dyDescent="0.25">
      <c r="A29" s="17">
        <v>27</v>
      </c>
      <c r="B29" s="17">
        <v>6</v>
      </c>
      <c r="C29" s="17"/>
      <c r="D29" s="17">
        <v>5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7">
        <v>28</v>
      </c>
      <c r="B30" s="17">
        <v>4</v>
      </c>
      <c r="C30" s="17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25">
      <c r="A31" s="17">
        <v>29</v>
      </c>
      <c r="B31" s="17">
        <v>7</v>
      </c>
      <c r="C31" s="17"/>
      <c r="D31" s="17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17">
        <v>30</v>
      </c>
      <c r="B32" s="17">
        <v>3</v>
      </c>
      <c r="C32" s="17"/>
      <c r="D32" s="17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mergeCells count="2">
    <mergeCell ref="A1:C1"/>
    <mergeCell ref="J5:N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sqref="A1:O35"/>
    </sheetView>
  </sheetViews>
  <sheetFormatPr baseColWidth="10" defaultRowHeight="15" x14ac:dyDescent="0.25"/>
  <sheetData>
    <row r="1" spans="1:15" x14ac:dyDescent="0.25">
      <c r="A1" s="51" t="s">
        <v>76</v>
      </c>
      <c r="B1" s="51"/>
      <c r="C1" s="51"/>
      <c r="D1" s="23"/>
      <c r="E1" s="23"/>
      <c r="F1" s="23"/>
      <c r="G1" s="27" t="s">
        <v>77</v>
      </c>
      <c r="H1" s="27" t="s">
        <v>78</v>
      </c>
      <c r="I1" s="27" t="s">
        <v>79</v>
      </c>
      <c r="J1" s="27" t="s">
        <v>80</v>
      </c>
      <c r="K1" s="23"/>
      <c r="L1" s="23"/>
      <c r="M1" s="23"/>
      <c r="N1" s="23"/>
      <c r="O1" s="23"/>
    </row>
    <row r="2" spans="1:15" x14ac:dyDescent="0.25">
      <c r="A2" s="25" t="s">
        <v>29</v>
      </c>
      <c r="B2" s="25" t="s">
        <v>78</v>
      </c>
      <c r="C2" s="25" t="s">
        <v>81</v>
      </c>
      <c r="D2" s="25" t="s">
        <v>80</v>
      </c>
      <c r="E2" s="26"/>
      <c r="F2" s="23"/>
      <c r="G2" s="23" t="s">
        <v>60</v>
      </c>
      <c r="H2" s="28">
        <v>4.032258064516129</v>
      </c>
      <c r="I2" s="28">
        <v>3.9</v>
      </c>
      <c r="J2" s="28">
        <v>4.0370370370370372</v>
      </c>
      <c r="K2" s="23"/>
      <c r="L2" s="23"/>
      <c r="M2" s="23"/>
      <c r="N2" s="23"/>
      <c r="O2" s="23"/>
    </row>
    <row r="3" spans="1:15" x14ac:dyDescent="0.25">
      <c r="A3" s="24">
        <v>1</v>
      </c>
      <c r="B3" s="24">
        <v>2</v>
      </c>
      <c r="C3" s="24">
        <v>3</v>
      </c>
      <c r="D3" s="24">
        <v>3</v>
      </c>
      <c r="E3" s="23"/>
      <c r="F3" s="23"/>
      <c r="G3" s="23" t="s">
        <v>61</v>
      </c>
      <c r="H3" s="28">
        <v>4</v>
      </c>
      <c r="I3" s="28">
        <v>3.5</v>
      </c>
      <c r="J3" s="28">
        <v>4</v>
      </c>
      <c r="K3" s="29" t="s">
        <v>62</v>
      </c>
      <c r="L3" s="23"/>
      <c r="M3" s="23"/>
      <c r="N3" s="23"/>
      <c r="O3" s="23"/>
    </row>
    <row r="4" spans="1:15" x14ac:dyDescent="0.25">
      <c r="A4" s="24">
        <v>2</v>
      </c>
      <c r="B4" s="24">
        <v>3</v>
      </c>
      <c r="C4" s="24">
        <v>4</v>
      </c>
      <c r="D4" s="24">
        <v>4</v>
      </c>
      <c r="E4" s="23"/>
      <c r="F4" s="23"/>
      <c r="G4" s="23" t="s">
        <v>63</v>
      </c>
      <c r="H4" s="28">
        <v>4</v>
      </c>
      <c r="I4" s="28">
        <v>3</v>
      </c>
      <c r="J4" s="28">
        <v>3</v>
      </c>
      <c r="K4" s="23" t="s">
        <v>64</v>
      </c>
      <c r="L4" s="23"/>
      <c r="M4" s="23"/>
      <c r="N4" s="23"/>
      <c r="O4" s="23"/>
    </row>
    <row r="5" spans="1:15" x14ac:dyDescent="0.25">
      <c r="A5" s="24">
        <v>3</v>
      </c>
      <c r="B5" s="24">
        <v>4</v>
      </c>
      <c r="C5" s="24">
        <v>5</v>
      </c>
      <c r="D5" s="24">
        <v>5</v>
      </c>
      <c r="E5" s="23"/>
      <c r="F5" s="23"/>
      <c r="G5" s="23"/>
      <c r="H5" s="28">
        <v>3</v>
      </c>
      <c r="I5" s="28">
        <v>2</v>
      </c>
      <c r="J5" s="28">
        <v>3</v>
      </c>
      <c r="K5" s="52" t="s">
        <v>65</v>
      </c>
      <c r="L5" s="53"/>
      <c r="M5" s="53"/>
      <c r="N5" s="53"/>
      <c r="O5" s="53"/>
    </row>
    <row r="6" spans="1:15" x14ac:dyDescent="0.25">
      <c r="A6" s="24">
        <v>4</v>
      </c>
      <c r="B6" s="24">
        <v>6</v>
      </c>
      <c r="C6" s="24">
        <v>2</v>
      </c>
      <c r="D6" s="24">
        <v>2</v>
      </c>
      <c r="E6" s="23"/>
      <c r="F6" s="23"/>
      <c r="G6" s="23"/>
      <c r="H6" s="28">
        <v>4</v>
      </c>
      <c r="I6" s="28">
        <v>3.5</v>
      </c>
      <c r="J6" s="28">
        <v>4</v>
      </c>
      <c r="K6" s="53"/>
      <c r="L6" s="53"/>
      <c r="M6" s="53"/>
      <c r="N6" s="53"/>
      <c r="O6" s="53"/>
    </row>
    <row r="7" spans="1:15" x14ac:dyDescent="0.25">
      <c r="A7" s="24">
        <v>5</v>
      </c>
      <c r="B7" s="24">
        <v>5</v>
      </c>
      <c r="C7" s="24">
        <v>6</v>
      </c>
      <c r="D7" s="24">
        <v>3</v>
      </c>
      <c r="E7" s="23"/>
      <c r="F7" s="23"/>
      <c r="G7" s="23"/>
      <c r="H7" s="28">
        <v>5</v>
      </c>
      <c r="I7" s="28">
        <v>5.75</v>
      </c>
      <c r="J7" s="28">
        <v>5</v>
      </c>
      <c r="K7" s="53"/>
      <c r="L7" s="53"/>
      <c r="M7" s="53"/>
      <c r="N7" s="53"/>
      <c r="O7" s="53"/>
    </row>
    <row r="8" spans="1:15" x14ac:dyDescent="0.25">
      <c r="A8" s="24">
        <v>6</v>
      </c>
      <c r="B8" s="24">
        <v>3</v>
      </c>
      <c r="C8" s="24">
        <v>7</v>
      </c>
      <c r="D8" s="24">
        <v>4</v>
      </c>
      <c r="E8" s="23"/>
      <c r="F8" s="23"/>
      <c r="G8" s="23"/>
      <c r="H8" s="28"/>
      <c r="I8" s="28"/>
      <c r="J8" s="28"/>
      <c r="K8" s="53"/>
      <c r="L8" s="53"/>
      <c r="M8" s="53"/>
      <c r="N8" s="53"/>
      <c r="O8" s="53"/>
    </row>
    <row r="9" spans="1:15" x14ac:dyDescent="0.25">
      <c r="A9" s="24">
        <v>7</v>
      </c>
      <c r="B9" s="24">
        <v>2</v>
      </c>
      <c r="C9" s="24">
        <v>5</v>
      </c>
      <c r="D9" s="24">
        <v>1</v>
      </c>
      <c r="E9" s="23"/>
      <c r="F9" s="23"/>
      <c r="G9" s="23"/>
      <c r="H9" s="28"/>
      <c r="I9" s="28"/>
      <c r="J9" s="28"/>
      <c r="K9" s="53"/>
      <c r="L9" s="53"/>
      <c r="M9" s="53"/>
      <c r="N9" s="53"/>
      <c r="O9" s="53"/>
    </row>
    <row r="10" spans="1:15" x14ac:dyDescent="0.25">
      <c r="A10" s="24">
        <v>8</v>
      </c>
      <c r="B10" s="24">
        <v>5</v>
      </c>
      <c r="C10" s="24">
        <v>7</v>
      </c>
      <c r="D10" s="24">
        <v>6</v>
      </c>
      <c r="E10" s="23"/>
      <c r="F10" s="23"/>
      <c r="G10" s="23" t="s">
        <v>66</v>
      </c>
      <c r="H10" s="28">
        <v>2.4989247311827949</v>
      </c>
      <c r="I10" s="28">
        <v>4.3052631578947373</v>
      </c>
      <c r="J10" s="28">
        <v>3.1139601139601152</v>
      </c>
      <c r="K10" s="23"/>
      <c r="L10" s="23"/>
      <c r="M10" s="23"/>
      <c r="N10" s="23"/>
      <c r="O10" s="23"/>
    </row>
    <row r="11" spans="1:15" x14ac:dyDescent="0.25">
      <c r="A11" s="24">
        <v>9</v>
      </c>
      <c r="B11" s="24">
        <v>4</v>
      </c>
      <c r="C11" s="24">
        <v>1</v>
      </c>
      <c r="D11" s="24">
        <v>7</v>
      </c>
      <c r="E11" s="23"/>
      <c r="F11" s="23"/>
      <c r="G11" s="23" t="s">
        <v>67</v>
      </c>
      <c r="H11" s="28">
        <v>1.5807987636580423</v>
      </c>
      <c r="I11" s="28">
        <v>2.0749128072993179</v>
      </c>
      <c r="J11" s="28">
        <v>1.7646416389624595</v>
      </c>
      <c r="K11" s="23"/>
      <c r="L11" s="23"/>
      <c r="M11" s="23"/>
      <c r="N11" s="23"/>
      <c r="O11" s="23"/>
    </row>
    <row r="12" spans="1:15" x14ac:dyDescent="0.25">
      <c r="A12" s="24">
        <v>10</v>
      </c>
      <c r="B12" s="24">
        <v>3</v>
      </c>
      <c r="C12" s="24">
        <v>2</v>
      </c>
      <c r="D12" s="24">
        <v>3</v>
      </c>
      <c r="E12" s="23"/>
      <c r="F12" s="23"/>
      <c r="G12" s="23" t="s">
        <v>68</v>
      </c>
      <c r="H12" s="28">
        <v>6</v>
      </c>
      <c r="I12" s="28">
        <v>6</v>
      </c>
      <c r="J12" s="28">
        <v>6</v>
      </c>
      <c r="K12" s="29" t="s">
        <v>69</v>
      </c>
      <c r="L12" s="23"/>
      <c r="M12" s="23"/>
      <c r="N12" s="23"/>
      <c r="O12" s="23"/>
    </row>
    <row r="13" spans="1:15" x14ac:dyDescent="0.25">
      <c r="A13" s="24">
        <v>11</v>
      </c>
      <c r="B13" s="24">
        <v>1</v>
      </c>
      <c r="C13" s="24">
        <v>3</v>
      </c>
      <c r="D13" s="24">
        <v>5</v>
      </c>
      <c r="E13" s="23"/>
      <c r="F13" s="23"/>
      <c r="G13" s="23" t="s">
        <v>70</v>
      </c>
      <c r="H13" s="28">
        <v>2</v>
      </c>
      <c r="I13" s="28">
        <v>3.75</v>
      </c>
      <c r="J13" s="28">
        <v>2</v>
      </c>
      <c r="K13" s="23" t="s">
        <v>71</v>
      </c>
      <c r="L13" s="23"/>
      <c r="M13" s="23"/>
      <c r="N13" s="23"/>
      <c r="O13" s="23"/>
    </row>
    <row r="14" spans="1:15" x14ac:dyDescent="0.25">
      <c r="A14" s="24">
        <v>12</v>
      </c>
      <c r="B14" s="24">
        <v>2</v>
      </c>
      <c r="C14" s="24">
        <v>5</v>
      </c>
      <c r="D14" s="24">
        <v>3</v>
      </c>
      <c r="E14" s="23"/>
      <c r="F14" s="23"/>
      <c r="G14" s="23" t="s">
        <v>72</v>
      </c>
      <c r="H14" s="28">
        <v>1</v>
      </c>
      <c r="I14" s="28">
        <v>1.875</v>
      </c>
      <c r="J14" s="28">
        <v>1</v>
      </c>
      <c r="K14" s="23" t="s">
        <v>73</v>
      </c>
      <c r="L14" s="23"/>
      <c r="M14" s="23"/>
      <c r="N14" s="23"/>
      <c r="O14" s="23"/>
    </row>
    <row r="15" spans="1:15" x14ac:dyDescent="0.25">
      <c r="A15" s="24">
        <v>13</v>
      </c>
      <c r="B15" s="24">
        <v>4</v>
      </c>
      <c r="C15" s="24">
        <v>7</v>
      </c>
      <c r="D15" s="24">
        <v>7</v>
      </c>
      <c r="E15" s="23"/>
      <c r="F15" s="23"/>
      <c r="G15" s="23" t="s">
        <v>74</v>
      </c>
      <c r="H15" s="28">
        <v>0.39519969091451057</v>
      </c>
      <c r="I15" s="28">
        <v>0.59283223065694801</v>
      </c>
      <c r="J15" s="28">
        <v>0.44116040974061488</v>
      </c>
      <c r="K15" s="23" t="s">
        <v>75</v>
      </c>
      <c r="L15" s="23"/>
      <c r="M15" s="23"/>
      <c r="N15" s="23"/>
      <c r="O15" s="23"/>
    </row>
    <row r="16" spans="1:15" x14ac:dyDescent="0.25">
      <c r="A16" s="24">
        <v>14</v>
      </c>
      <c r="B16" s="24">
        <v>5</v>
      </c>
      <c r="C16" s="24">
        <v>1</v>
      </c>
      <c r="D16" s="24">
        <v>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4" x14ac:dyDescent="0.25">
      <c r="A17" s="24">
        <v>15</v>
      </c>
      <c r="B17" s="24">
        <v>3</v>
      </c>
      <c r="C17" s="24">
        <v>2</v>
      </c>
      <c r="D17" s="24">
        <v>2</v>
      </c>
    </row>
    <row r="18" spans="1:4" x14ac:dyDescent="0.25">
      <c r="A18" s="24">
        <v>16</v>
      </c>
      <c r="B18" s="24">
        <v>2</v>
      </c>
      <c r="C18" s="24">
        <v>3</v>
      </c>
      <c r="D18" s="24">
        <v>3</v>
      </c>
    </row>
    <row r="19" spans="1:4" x14ac:dyDescent="0.25">
      <c r="A19" s="24">
        <v>17</v>
      </c>
      <c r="B19" s="24">
        <v>4</v>
      </c>
      <c r="C19" s="24">
        <v>5</v>
      </c>
      <c r="D19" s="24">
        <v>4</v>
      </c>
    </row>
    <row r="20" spans="1:4" x14ac:dyDescent="0.25">
      <c r="A20" s="24">
        <v>18</v>
      </c>
      <c r="B20" s="24">
        <v>6</v>
      </c>
      <c r="C20" s="24">
        <v>3</v>
      </c>
      <c r="D20" s="24">
        <v>1</v>
      </c>
    </row>
    <row r="21" spans="1:4" x14ac:dyDescent="0.25">
      <c r="A21" s="24">
        <v>19</v>
      </c>
      <c r="B21" s="24">
        <v>5</v>
      </c>
      <c r="C21" s="24">
        <v>1</v>
      </c>
      <c r="D21" s="24">
        <v>3</v>
      </c>
    </row>
    <row r="22" spans="1:4" x14ac:dyDescent="0.25">
      <c r="A22" s="24">
        <v>20</v>
      </c>
      <c r="B22" s="24">
        <v>7</v>
      </c>
      <c r="C22" s="24">
        <v>6</v>
      </c>
      <c r="D22" s="24">
        <v>5</v>
      </c>
    </row>
    <row r="23" spans="1:4" x14ac:dyDescent="0.25">
      <c r="A23" s="24">
        <v>21</v>
      </c>
      <c r="B23" s="24">
        <v>4</v>
      </c>
      <c r="C23" s="23"/>
      <c r="D23" s="24">
        <v>6</v>
      </c>
    </row>
    <row r="24" spans="1:4" x14ac:dyDescent="0.25">
      <c r="A24" s="24">
        <v>22</v>
      </c>
      <c r="B24" s="24">
        <v>2</v>
      </c>
      <c r="C24" s="23"/>
      <c r="D24" s="24">
        <v>7</v>
      </c>
    </row>
    <row r="25" spans="1:4" x14ac:dyDescent="0.25">
      <c r="A25" s="24">
        <v>23</v>
      </c>
      <c r="B25" s="24">
        <v>4</v>
      </c>
      <c r="C25" s="23"/>
      <c r="D25" s="24">
        <v>2</v>
      </c>
    </row>
    <row r="26" spans="1:4" x14ac:dyDescent="0.25">
      <c r="A26" s="24">
        <v>24</v>
      </c>
      <c r="B26" s="24">
        <v>5</v>
      </c>
      <c r="C26" s="23"/>
      <c r="D26" s="24">
        <v>4</v>
      </c>
    </row>
    <row r="27" spans="1:4" x14ac:dyDescent="0.25">
      <c r="A27" s="24">
        <v>25</v>
      </c>
      <c r="B27" s="24">
        <v>6</v>
      </c>
      <c r="C27" s="23"/>
      <c r="D27" s="24">
        <v>3</v>
      </c>
    </row>
    <row r="28" spans="1:4" x14ac:dyDescent="0.25">
      <c r="A28" s="24">
        <v>26</v>
      </c>
      <c r="B28" s="24">
        <v>3</v>
      </c>
      <c r="C28" s="23"/>
      <c r="D28" s="24">
        <v>6</v>
      </c>
    </row>
    <row r="29" spans="1:4" x14ac:dyDescent="0.25">
      <c r="A29" s="24">
        <v>27</v>
      </c>
      <c r="B29" s="24">
        <v>6</v>
      </c>
      <c r="C29" s="23"/>
      <c r="D29" s="24">
        <v>5</v>
      </c>
    </row>
    <row r="30" spans="1:4" x14ac:dyDescent="0.25">
      <c r="A30" s="24">
        <v>28</v>
      </c>
      <c r="B30" s="24">
        <v>4</v>
      </c>
      <c r="C30" s="23"/>
      <c r="D30" s="23"/>
    </row>
    <row r="31" spans="1:4" x14ac:dyDescent="0.25">
      <c r="A31" s="24">
        <v>29</v>
      </c>
      <c r="B31" s="24">
        <v>7</v>
      </c>
      <c r="C31" s="23"/>
      <c r="D31" s="23"/>
    </row>
    <row r="32" spans="1:4" x14ac:dyDescent="0.25">
      <c r="A32" s="24">
        <v>30</v>
      </c>
      <c r="B32" s="24">
        <v>3</v>
      </c>
      <c r="C32" s="23"/>
      <c r="D32" s="23"/>
    </row>
    <row r="33" spans="1:2" x14ac:dyDescent="0.25">
      <c r="A33" s="24">
        <v>31</v>
      </c>
      <c r="B33" s="24">
        <v>5</v>
      </c>
    </row>
    <row r="34" spans="1:2" x14ac:dyDescent="0.25">
      <c r="A34" s="24">
        <v>32</v>
      </c>
      <c r="B34" s="23"/>
    </row>
    <row r="35" spans="1:2" x14ac:dyDescent="0.25">
      <c r="A35" s="24">
        <v>33</v>
      </c>
      <c r="B35" s="23"/>
    </row>
  </sheetData>
  <mergeCells count="2">
    <mergeCell ref="A1:C1"/>
    <mergeCell ref="K5:O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C1" workbookViewId="0">
      <selection activeCell="J15" sqref="J15"/>
    </sheetView>
  </sheetViews>
  <sheetFormatPr baseColWidth="10" defaultRowHeight="15" x14ac:dyDescent="0.25"/>
  <sheetData>
    <row r="1" spans="1:11" x14ac:dyDescent="0.25">
      <c r="A1" s="23" t="s">
        <v>101</v>
      </c>
      <c r="B1" s="4"/>
      <c r="C1" s="4"/>
      <c r="D1" s="23"/>
      <c r="E1" s="4"/>
      <c r="F1" s="4"/>
      <c r="G1" s="4"/>
      <c r="H1" s="23"/>
      <c r="I1" s="23"/>
      <c r="J1" s="23"/>
    </row>
    <row r="2" spans="1:1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18"/>
    </row>
    <row r="3" spans="1:11" s="23" customFormat="1" x14ac:dyDescent="0.25">
      <c r="A3" s="12" t="s">
        <v>102</v>
      </c>
      <c r="B3" s="12" t="s">
        <v>103</v>
      </c>
      <c r="C3" s="12" t="s">
        <v>104</v>
      </c>
      <c r="D3" s="12" t="s">
        <v>105</v>
      </c>
      <c r="E3" s="12" t="s">
        <v>106</v>
      </c>
      <c r="F3" s="12" t="s">
        <v>107</v>
      </c>
      <c r="G3" s="12" t="s">
        <v>108</v>
      </c>
      <c r="H3" s="12" t="s">
        <v>109</v>
      </c>
      <c r="I3" s="12"/>
      <c r="J3" s="12"/>
      <c r="K3" s="18"/>
    </row>
    <row r="4" spans="1:11" x14ac:dyDescent="0.25">
      <c r="A4" s="55" t="s">
        <v>11</v>
      </c>
      <c r="B4" s="12" t="s">
        <v>9</v>
      </c>
      <c r="C4" s="12" t="s">
        <v>10</v>
      </c>
      <c r="D4" s="12" t="s">
        <v>8</v>
      </c>
      <c r="E4" s="12" t="s">
        <v>12</v>
      </c>
      <c r="F4" s="12" t="s">
        <v>13</v>
      </c>
      <c r="G4" s="12" t="s">
        <v>14</v>
      </c>
      <c r="H4" s="12" t="s">
        <v>15</v>
      </c>
      <c r="I4" s="12" t="s">
        <v>117</v>
      </c>
      <c r="J4" s="12" t="s">
        <v>121</v>
      </c>
      <c r="K4" s="73" t="s">
        <v>122</v>
      </c>
    </row>
    <row r="5" spans="1:11" x14ac:dyDescent="0.25">
      <c r="A5" s="56"/>
      <c r="B5" s="57"/>
      <c r="C5" s="57"/>
      <c r="D5" s="57"/>
      <c r="E5" s="57"/>
      <c r="F5" s="57"/>
      <c r="G5" s="57"/>
      <c r="H5" s="57"/>
      <c r="I5" s="57"/>
      <c r="J5" s="57"/>
      <c r="K5" s="18"/>
    </row>
    <row r="6" spans="1:11" x14ac:dyDescent="0.25">
      <c r="A6" s="58" t="s">
        <v>2</v>
      </c>
      <c r="B6" s="59">
        <v>41</v>
      </c>
      <c r="C6" s="59">
        <v>47</v>
      </c>
      <c r="D6" s="59">
        <f>(B6+C6)/2</f>
        <v>44</v>
      </c>
      <c r="E6" s="59">
        <v>4</v>
      </c>
      <c r="F6" s="59">
        <v>4</v>
      </c>
      <c r="G6" s="59">
        <f>E6/E13</f>
        <v>0.16</v>
      </c>
      <c r="H6" s="59">
        <f>G6</f>
        <v>0.16</v>
      </c>
      <c r="I6" s="18">
        <f>D6*E6</f>
        <v>176</v>
      </c>
      <c r="J6" s="18">
        <f>D6-57.2</f>
        <v>-13.200000000000003</v>
      </c>
      <c r="K6" s="18">
        <f>J6*J6</f>
        <v>174.24000000000007</v>
      </c>
    </row>
    <row r="7" spans="1:11" x14ac:dyDescent="0.25">
      <c r="A7" s="58" t="s">
        <v>3</v>
      </c>
      <c r="B7" s="59">
        <v>47</v>
      </c>
      <c r="C7" s="59">
        <v>53</v>
      </c>
      <c r="D7" s="59">
        <f t="shared" ref="D7:D11" si="0">(B7+C7)/2</f>
        <v>50</v>
      </c>
      <c r="E7" s="59">
        <v>7</v>
      </c>
      <c r="F7" s="59">
        <f>SUM(E6:E7)</f>
        <v>11</v>
      </c>
      <c r="G7" s="59">
        <f>E7/E13</f>
        <v>0.28000000000000003</v>
      </c>
      <c r="H7" s="59">
        <f>G7+G6</f>
        <v>0.44000000000000006</v>
      </c>
      <c r="I7" s="18">
        <f t="shared" ref="I7:I11" si="1">D7*E7</f>
        <v>350</v>
      </c>
      <c r="J7" s="18">
        <f>D7-57.2</f>
        <v>-7.2000000000000028</v>
      </c>
      <c r="K7" s="18">
        <f>J7*J7</f>
        <v>51.840000000000039</v>
      </c>
    </row>
    <row r="8" spans="1:11" x14ac:dyDescent="0.25">
      <c r="A8" s="58" t="s">
        <v>4</v>
      </c>
      <c r="B8" s="59">
        <v>53</v>
      </c>
      <c r="C8" s="59">
        <v>59</v>
      </c>
      <c r="D8" s="59">
        <f t="shared" si="0"/>
        <v>56</v>
      </c>
      <c r="E8" s="59">
        <v>4</v>
      </c>
      <c r="F8" s="59">
        <f>SUM(E6:E8)</f>
        <v>15</v>
      </c>
      <c r="G8" s="59">
        <f>E8/E13</f>
        <v>0.16</v>
      </c>
      <c r="H8" s="59">
        <f>G8+H7</f>
        <v>0.60000000000000009</v>
      </c>
      <c r="I8" s="18">
        <f t="shared" si="1"/>
        <v>224</v>
      </c>
      <c r="J8" s="18">
        <f>D8-57.2</f>
        <v>-1.2000000000000028</v>
      </c>
      <c r="K8" s="18">
        <f>J8*J8</f>
        <v>1.4400000000000068</v>
      </c>
    </row>
    <row r="9" spans="1:11" x14ac:dyDescent="0.25">
      <c r="A9" s="58" t="s">
        <v>5</v>
      </c>
      <c r="B9" s="59">
        <v>59</v>
      </c>
      <c r="C9" s="59">
        <v>65</v>
      </c>
      <c r="D9" s="59">
        <f t="shared" si="0"/>
        <v>62</v>
      </c>
      <c r="E9" s="59">
        <v>3</v>
      </c>
      <c r="F9" s="59">
        <f>SUM(E6:E9)</f>
        <v>18</v>
      </c>
      <c r="G9" s="59">
        <f>E9/E13</f>
        <v>0.12</v>
      </c>
      <c r="H9" s="59">
        <f>G9+H8</f>
        <v>0.72000000000000008</v>
      </c>
      <c r="I9" s="18">
        <f t="shared" si="1"/>
        <v>186</v>
      </c>
      <c r="J9" s="18">
        <f>D9-57.2</f>
        <v>4.7999999999999972</v>
      </c>
      <c r="K9" s="18">
        <f>J9*J9</f>
        <v>23.039999999999974</v>
      </c>
    </row>
    <row r="10" spans="1:11" x14ac:dyDescent="0.25">
      <c r="A10" s="58" t="s">
        <v>6</v>
      </c>
      <c r="B10" s="59">
        <v>65</v>
      </c>
      <c r="C10" s="59">
        <v>71</v>
      </c>
      <c r="D10" s="59">
        <f t="shared" si="0"/>
        <v>68</v>
      </c>
      <c r="E10" s="59">
        <v>4</v>
      </c>
      <c r="F10" s="59">
        <f>SUM(E6:E10)</f>
        <v>22</v>
      </c>
      <c r="G10" s="59">
        <f>E10/E13</f>
        <v>0.16</v>
      </c>
      <c r="H10" s="59">
        <f>G10+H9</f>
        <v>0.88000000000000012</v>
      </c>
      <c r="I10" s="18">
        <f t="shared" si="1"/>
        <v>272</v>
      </c>
      <c r="J10" s="18">
        <f>D10-57.2</f>
        <v>10.799999999999997</v>
      </c>
      <c r="K10" s="18">
        <f>J10*J10</f>
        <v>116.63999999999994</v>
      </c>
    </row>
    <row r="11" spans="1:11" x14ac:dyDescent="0.25">
      <c r="A11" s="58" t="s">
        <v>7</v>
      </c>
      <c r="B11" s="59">
        <v>71</v>
      </c>
      <c r="C11" s="59">
        <v>77</v>
      </c>
      <c r="D11" s="59">
        <f t="shared" si="0"/>
        <v>74</v>
      </c>
      <c r="E11" s="59">
        <v>3</v>
      </c>
      <c r="F11" s="59">
        <f>SUM(E11+F10)</f>
        <v>25</v>
      </c>
      <c r="G11" s="59">
        <f>E11/E13</f>
        <v>0.12</v>
      </c>
      <c r="H11" s="59">
        <f>G11+H10</f>
        <v>1</v>
      </c>
      <c r="I11" s="18">
        <f t="shared" si="1"/>
        <v>222</v>
      </c>
      <c r="J11" s="18">
        <f>D11-57.2</f>
        <v>16.799999999999997</v>
      </c>
      <c r="K11" s="18">
        <f>J11*J11</f>
        <v>282.2399999999999</v>
      </c>
    </row>
    <row r="12" spans="1:11" x14ac:dyDescent="0.25">
      <c r="A12" s="60"/>
      <c r="B12" s="61"/>
      <c r="C12" s="61"/>
      <c r="D12" s="61"/>
      <c r="E12" s="61"/>
      <c r="F12" s="61"/>
      <c r="G12" s="61"/>
      <c r="H12" s="61"/>
      <c r="I12" s="62">
        <f>SUM(I6:I11)</f>
        <v>1430</v>
      </c>
      <c r="J12" s="62"/>
      <c r="K12" s="18">
        <f>SUM(K6:K11)</f>
        <v>649.43999999999983</v>
      </c>
    </row>
    <row r="13" spans="1:11" x14ac:dyDescent="0.25">
      <c r="A13" s="63"/>
      <c r="B13" s="4"/>
      <c r="C13" s="4"/>
      <c r="D13" s="23"/>
      <c r="E13" s="4">
        <f>SUM(E6:E11)</f>
        <v>25</v>
      </c>
      <c r="F13" s="4">
        <f>SUM(F6:F11)</f>
        <v>95</v>
      </c>
      <c r="G13" s="4"/>
      <c r="H13" s="23"/>
      <c r="I13" s="23"/>
      <c r="J13" s="23"/>
    </row>
    <row r="14" spans="1:11" x14ac:dyDescent="0.25">
      <c r="A14" s="64" t="s">
        <v>103</v>
      </c>
      <c r="B14" s="64" t="s">
        <v>111</v>
      </c>
      <c r="C14" s="64" t="s">
        <v>111</v>
      </c>
      <c r="D14" s="64" t="s">
        <v>112</v>
      </c>
      <c r="E14" s="64" t="s">
        <v>9</v>
      </c>
      <c r="F14" s="23"/>
      <c r="H14" s="23"/>
      <c r="I14" s="23"/>
      <c r="J14" s="23"/>
    </row>
    <row r="15" spans="1:11" x14ac:dyDescent="0.25">
      <c r="A15" s="64">
        <f>B7</f>
        <v>47</v>
      </c>
      <c r="B15" s="64">
        <f>E7-E6</f>
        <v>3</v>
      </c>
      <c r="C15" s="64">
        <f>E7-E6</f>
        <v>3</v>
      </c>
      <c r="D15" s="64">
        <f>E7-E8</f>
        <v>3</v>
      </c>
      <c r="E15" s="64">
        <v>7</v>
      </c>
      <c r="G15" t="s">
        <v>110</v>
      </c>
      <c r="J15">
        <f>K12/E13</f>
        <v>25.977599999999992</v>
      </c>
    </row>
    <row r="16" spans="1:11" x14ac:dyDescent="0.25">
      <c r="A16" s="65"/>
      <c r="B16" s="65"/>
      <c r="C16" s="65">
        <f>C15+D15</f>
        <v>6</v>
      </c>
      <c r="D16" s="65"/>
      <c r="E16" s="65"/>
      <c r="G16" s="23" t="s">
        <v>67</v>
      </c>
      <c r="J16">
        <f>SQRT(J15)</f>
        <v>5.0968225395828712</v>
      </c>
    </row>
    <row r="17" spans="1:6" x14ac:dyDescent="0.25">
      <c r="A17" s="65"/>
      <c r="B17" s="65">
        <f>B15/C16</f>
        <v>0.5</v>
      </c>
      <c r="C17" s="65"/>
      <c r="D17" s="65"/>
      <c r="E17" s="65"/>
    </row>
    <row r="18" spans="1:6" x14ac:dyDescent="0.25">
      <c r="A18" s="65"/>
      <c r="B18" s="65">
        <f>B17*E15</f>
        <v>3.5</v>
      </c>
      <c r="C18" s="65"/>
      <c r="D18" s="65"/>
      <c r="E18" s="65"/>
    </row>
    <row r="19" spans="1:6" x14ac:dyDescent="0.25">
      <c r="A19" s="66" t="s">
        <v>63</v>
      </c>
      <c r="B19" s="66">
        <f>B18+A15</f>
        <v>50.5</v>
      </c>
      <c r="C19" s="65"/>
      <c r="D19" s="65"/>
      <c r="E19" s="65"/>
    </row>
    <row r="21" spans="1:6" x14ac:dyDescent="0.25">
      <c r="A21" s="67"/>
      <c r="B21" s="67" t="s">
        <v>103</v>
      </c>
      <c r="C21" s="67" t="s">
        <v>113</v>
      </c>
      <c r="D21" s="67" t="s">
        <v>114</v>
      </c>
      <c r="E21" s="67" t="s">
        <v>12</v>
      </c>
      <c r="F21" s="67" t="s">
        <v>9</v>
      </c>
    </row>
    <row r="22" spans="1:6" x14ac:dyDescent="0.25">
      <c r="A22" s="67"/>
      <c r="B22" s="67">
        <f>B8</f>
        <v>53</v>
      </c>
      <c r="C22" s="67">
        <f>E13/2</f>
        <v>12.5</v>
      </c>
      <c r="D22" s="67">
        <f>F7</f>
        <v>11</v>
      </c>
      <c r="E22" s="67">
        <f>E8</f>
        <v>4</v>
      </c>
      <c r="F22" s="67">
        <v>7</v>
      </c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A24" s="67"/>
      <c r="B24" s="67"/>
      <c r="C24" s="67">
        <f>C22-D22</f>
        <v>1.5</v>
      </c>
      <c r="D24" s="67"/>
      <c r="E24" s="67"/>
      <c r="F24" s="67"/>
    </row>
    <row r="25" spans="1:6" x14ac:dyDescent="0.25">
      <c r="A25" s="67"/>
      <c r="B25" s="67"/>
      <c r="C25" s="67">
        <f>C24/E22</f>
        <v>0.375</v>
      </c>
      <c r="D25" s="67"/>
      <c r="E25" s="67"/>
      <c r="F25" s="67"/>
    </row>
    <row r="26" spans="1:6" x14ac:dyDescent="0.25">
      <c r="A26" s="67"/>
      <c r="B26" s="67"/>
      <c r="C26" s="67">
        <f>C25*F22</f>
        <v>2.625</v>
      </c>
      <c r="D26" s="67"/>
      <c r="E26" s="67"/>
      <c r="F26" s="67"/>
    </row>
    <row r="27" spans="1:6" x14ac:dyDescent="0.25">
      <c r="A27" s="67" t="s">
        <v>116</v>
      </c>
      <c r="B27" s="67"/>
      <c r="C27" s="67">
        <f>C26+B22</f>
        <v>55.625</v>
      </c>
      <c r="D27" s="67"/>
      <c r="E27" s="67"/>
      <c r="F27" s="67"/>
    </row>
    <row r="29" spans="1:6" x14ac:dyDescent="0.25">
      <c r="A29" s="69"/>
      <c r="B29" s="68" t="s">
        <v>103</v>
      </c>
      <c r="C29" s="68" t="s">
        <v>113</v>
      </c>
      <c r="D29" s="68" t="s">
        <v>114</v>
      </c>
      <c r="E29" s="68" t="s">
        <v>12</v>
      </c>
      <c r="F29" s="68" t="s">
        <v>9</v>
      </c>
    </row>
    <row r="30" spans="1:6" x14ac:dyDescent="0.25">
      <c r="A30" s="69"/>
      <c r="B30" s="69">
        <f>B9</f>
        <v>59</v>
      </c>
      <c r="C30" s="68">
        <v>12.5</v>
      </c>
      <c r="D30" s="69">
        <v>15</v>
      </c>
      <c r="E30" s="69">
        <v>3</v>
      </c>
      <c r="F30" s="69">
        <v>7</v>
      </c>
    </row>
    <row r="31" spans="1:6" x14ac:dyDescent="0.25">
      <c r="A31" s="69"/>
      <c r="B31" s="69"/>
      <c r="C31" s="69"/>
      <c r="D31" s="69"/>
      <c r="E31" s="69"/>
      <c r="F31" s="69"/>
    </row>
    <row r="32" spans="1:6" x14ac:dyDescent="0.25">
      <c r="A32" s="69"/>
      <c r="B32" s="69"/>
      <c r="C32" s="69">
        <f>C30-D30</f>
        <v>-2.5</v>
      </c>
      <c r="D32" s="69"/>
      <c r="E32" s="69"/>
      <c r="F32" s="69"/>
    </row>
    <row r="33" spans="1:6" x14ac:dyDescent="0.25">
      <c r="A33" s="69"/>
      <c r="B33" s="69"/>
      <c r="C33" s="69">
        <f>C32/E30</f>
        <v>-0.83333333333333337</v>
      </c>
      <c r="D33" s="69"/>
      <c r="E33" s="69"/>
      <c r="F33" s="69"/>
    </row>
    <row r="34" spans="1:6" x14ac:dyDescent="0.25">
      <c r="A34" s="69"/>
      <c r="B34" s="69"/>
      <c r="C34" s="69">
        <f>C33*F30</f>
        <v>-5.8333333333333339</v>
      </c>
      <c r="D34" s="69"/>
      <c r="E34" s="69"/>
      <c r="F34" s="69"/>
    </row>
    <row r="35" spans="1:6" x14ac:dyDescent="0.25">
      <c r="A35" s="69" t="s">
        <v>115</v>
      </c>
      <c r="B35" s="69"/>
      <c r="C35" s="69">
        <f>C34+B30</f>
        <v>53.166666666666664</v>
      </c>
      <c r="D35" s="69"/>
      <c r="E35" s="69"/>
      <c r="F35" s="69"/>
    </row>
    <row r="37" spans="1:6" x14ac:dyDescent="0.25">
      <c r="A37" s="62" t="s">
        <v>61</v>
      </c>
      <c r="B37" s="70">
        <f>(C27+C35)/2</f>
        <v>54.395833333333329</v>
      </c>
    </row>
    <row r="39" spans="1:6" x14ac:dyDescent="0.25">
      <c r="A39" s="71" t="s">
        <v>60</v>
      </c>
      <c r="B39" s="71" t="s">
        <v>118</v>
      </c>
      <c r="C39" s="71"/>
    </row>
    <row r="40" spans="1:6" x14ac:dyDescent="0.25">
      <c r="A40" s="71"/>
      <c r="B40" s="71">
        <f>I12/25</f>
        <v>57.2</v>
      </c>
      <c r="C40" s="71"/>
    </row>
    <row r="42" spans="1:6" x14ac:dyDescent="0.25">
      <c r="A42" s="72" t="s">
        <v>119</v>
      </c>
      <c r="B42" s="72" t="s">
        <v>103</v>
      </c>
      <c r="C42" s="72" t="s">
        <v>120</v>
      </c>
      <c r="D42" s="72" t="s">
        <v>114</v>
      </c>
      <c r="E42" s="72" t="s">
        <v>12</v>
      </c>
      <c r="F42" s="72" t="s">
        <v>9</v>
      </c>
    </row>
    <row r="43" spans="1:6" x14ac:dyDescent="0.25">
      <c r="A43" s="72"/>
      <c r="B43" s="72">
        <v>47</v>
      </c>
      <c r="C43" s="72">
        <f>25/4</f>
        <v>6.25</v>
      </c>
      <c r="D43" s="72">
        <v>4</v>
      </c>
      <c r="E43" s="72">
        <v>7</v>
      </c>
      <c r="F43" s="72">
        <v>7</v>
      </c>
    </row>
    <row r="44" spans="1:6" x14ac:dyDescent="0.25">
      <c r="A44" s="72"/>
      <c r="B44" s="72"/>
      <c r="C44" s="72">
        <f>C43-D43</f>
        <v>2.25</v>
      </c>
      <c r="D44" s="72"/>
      <c r="E44" s="72"/>
      <c r="F44" s="72"/>
    </row>
    <row r="45" spans="1:6" x14ac:dyDescent="0.25">
      <c r="A45" s="72"/>
      <c r="B45" s="72"/>
      <c r="C45" s="72">
        <f>C44/E43</f>
        <v>0.32142857142857145</v>
      </c>
      <c r="D45" s="72"/>
      <c r="E45" s="72"/>
      <c r="F45" s="72"/>
    </row>
    <row r="46" spans="1:6" x14ac:dyDescent="0.25">
      <c r="A46" s="72"/>
      <c r="B46" s="72"/>
      <c r="C46" s="72">
        <f>C45*F43</f>
        <v>2.25</v>
      </c>
      <c r="D46" s="72"/>
      <c r="E46" s="72"/>
      <c r="F46" s="72"/>
    </row>
    <row r="47" spans="1:6" x14ac:dyDescent="0.25">
      <c r="A47" s="72"/>
      <c r="B47" s="72"/>
      <c r="C47" s="72">
        <f>C46+B43</f>
        <v>49.25</v>
      </c>
      <c r="D47" s="72"/>
      <c r="E47" s="72"/>
      <c r="F47" s="72"/>
    </row>
  </sheetData>
  <mergeCells count="1">
    <mergeCell ref="A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Resuelto 1</vt:lpstr>
      <vt:lpstr>Para Resolver 1</vt:lpstr>
      <vt:lpstr>Ejercicio 1</vt:lpstr>
      <vt:lpstr>Ejercicio 2</vt:lpstr>
      <vt:lpstr>Para Resolver</vt:lpstr>
      <vt:lpstr>Resuelto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lucia</cp:lastModifiedBy>
  <dcterms:created xsi:type="dcterms:W3CDTF">2014-03-28T02:13:39Z</dcterms:created>
  <dcterms:modified xsi:type="dcterms:W3CDTF">2014-04-12T14:11:10Z</dcterms:modified>
</cp:coreProperties>
</file>